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116" i="1" l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<sst xmlns="http://schemas.openxmlformats.org/spreadsheetml/2006/main" count="460" uniqueCount="35">
  <si>
    <t>Артикул</t>
  </si>
  <si>
    <t>Кол-во, в м.п.</t>
  </si>
  <si>
    <t>При покупке</t>
  </si>
  <si>
    <t>Начальная цена, тенге</t>
  </si>
  <si>
    <t xml:space="preserve">Цена каталога, тенге </t>
  </si>
  <si>
    <t>Ширина</t>
  </si>
  <si>
    <t>Не поддерживает горение</t>
  </si>
  <si>
    <t>Светонепрницаемость</t>
  </si>
  <si>
    <t>Стиль</t>
  </si>
  <si>
    <t>Ткань</t>
  </si>
  <si>
    <t>Стирка</t>
  </si>
  <si>
    <t xml:space="preserve">Примечание </t>
  </si>
  <si>
    <t>свыше 10000 м, тенге</t>
  </si>
  <si>
    <t>от 5000 м до 10000 м, тенге</t>
  </si>
  <si>
    <t>от 2500 м до 5000 м, тенге</t>
  </si>
  <si>
    <t>от 1000 до 2500 м, тенге</t>
  </si>
  <si>
    <t>от 100 м до 1000 м, тенге</t>
  </si>
  <si>
    <t>арт</t>
  </si>
  <si>
    <t>м.п.</t>
  </si>
  <si>
    <t>нет</t>
  </si>
  <si>
    <t>natural</t>
  </si>
  <si>
    <t>полиэстер</t>
  </si>
  <si>
    <t>да</t>
  </si>
  <si>
    <t>casual</t>
  </si>
  <si>
    <t>modern</t>
  </si>
  <si>
    <t>elegance</t>
  </si>
  <si>
    <t>classic</t>
  </si>
  <si>
    <t>plain</t>
  </si>
  <si>
    <t>KSA3227</t>
  </si>
  <si>
    <t>KSA3416</t>
  </si>
  <si>
    <t>transparence</t>
  </si>
  <si>
    <t>тюль укропы</t>
  </si>
  <si>
    <t>тюль черно-коричневый квадрад</t>
  </si>
  <si>
    <t>тюль</t>
  </si>
  <si>
    <t>KSA3475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</si>
</sst>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;[Red]\-#,##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vertical="center"/>
    </xf>
    <xf numFmtId="164" fontId="0" fillId="3" borderId="4" xfId="0" applyNumberFormat="1" applyFont="1" applyFill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yXlrcn4L69jT2tNeEx3WVJ1eEU" TargetMode="External"/><Relationship Id="rId21" Type="http://schemas.openxmlformats.org/officeDocument/2006/relationships/hyperlink" Target="https://drive.google.com/open?id=0ByXlrcn4L69jRk5NQWVnLWl0bmM" TargetMode="External"/><Relationship Id="rId42" Type="http://schemas.openxmlformats.org/officeDocument/2006/relationships/hyperlink" Target="https://drive.google.com/open?id=0ByXlrcn4L69jYXRhWm5sSW53V1k" TargetMode="External"/><Relationship Id="rId47" Type="http://schemas.openxmlformats.org/officeDocument/2006/relationships/hyperlink" Target="https://drive.google.com/open?id=0ByXlrcn4L69jWExibUtWSUFoUFE" TargetMode="External"/><Relationship Id="rId63" Type="http://schemas.openxmlformats.org/officeDocument/2006/relationships/hyperlink" Target="https://drive.google.com/open?id=0ByXlrcn4L69jXzJ3ODhaUVVLODg" TargetMode="External"/><Relationship Id="rId68" Type="http://schemas.openxmlformats.org/officeDocument/2006/relationships/hyperlink" Target="https://drive.google.com/open?id=0ByXlrcn4L69jeFZZQTNvQXRPWVk" TargetMode="External"/><Relationship Id="rId84" Type="http://schemas.openxmlformats.org/officeDocument/2006/relationships/hyperlink" Target="https://drive.google.com/open?id=0ByXlrcn4L69jRjB4bUpuSWloUGM" TargetMode="External"/><Relationship Id="rId89" Type="http://schemas.openxmlformats.org/officeDocument/2006/relationships/hyperlink" Target="https://drive.google.com/open?id=0ByXlrcn4L69jcm1TM25jTjZVMUU" TargetMode="External"/><Relationship Id="rId2" Type="http://schemas.openxmlformats.org/officeDocument/2006/relationships/hyperlink" Target="https://drive.google.com/open?id=0ByXlrcn4L69jekpvUzV3YVJwRG8" TargetMode="External"/><Relationship Id="rId16" Type="http://schemas.openxmlformats.org/officeDocument/2006/relationships/hyperlink" Target="https://drive.google.com/open?id=0ByXlrcn4L69jbUROS3djenlCa00" TargetMode="External"/><Relationship Id="rId29" Type="http://schemas.openxmlformats.org/officeDocument/2006/relationships/hyperlink" Target="https://drive.google.com/open?id=0ByXlrcn4L69jTGV4b2JlWmkwODQ" TargetMode="External"/><Relationship Id="rId107" Type="http://schemas.openxmlformats.org/officeDocument/2006/relationships/hyperlink" Target="https://drive.google.com/open?id=0ByXlrcn4L69jVl9WVVdzS0RIeEU" TargetMode="External"/><Relationship Id="rId11" Type="http://schemas.openxmlformats.org/officeDocument/2006/relationships/hyperlink" Target="https://drive.google.com/open?id=0ByXlrcn4L69jTjRoWWlqaXlNQjQ" TargetMode="External"/><Relationship Id="rId24" Type="http://schemas.openxmlformats.org/officeDocument/2006/relationships/hyperlink" Target="https://drive.google.com/open?id=0ByXlrcn4L69jdVgwdTRLSVVwTEk" TargetMode="External"/><Relationship Id="rId32" Type="http://schemas.openxmlformats.org/officeDocument/2006/relationships/hyperlink" Target="https://drive.google.com/open?id=0ByXlrcn4L69jVnV0aFl5U1cyR0U" TargetMode="External"/><Relationship Id="rId37" Type="http://schemas.openxmlformats.org/officeDocument/2006/relationships/hyperlink" Target="https://drive.google.com/open?id=0ByXlrcn4L69jNlR2bGVEd1BTNXM" TargetMode="External"/><Relationship Id="rId40" Type="http://schemas.openxmlformats.org/officeDocument/2006/relationships/hyperlink" Target="https://drive.google.com/open?id=0ByXlrcn4L69jUnpDOWlGMGpFZEU" TargetMode="External"/><Relationship Id="rId45" Type="http://schemas.openxmlformats.org/officeDocument/2006/relationships/hyperlink" Target="https://drive.google.com/open?id=0ByXlrcn4L69jUXR6WmEyTFB6ZkE" TargetMode="External"/><Relationship Id="rId53" Type="http://schemas.openxmlformats.org/officeDocument/2006/relationships/hyperlink" Target="https://drive.google.com/open?id=0ByXlrcn4L69jeEcyWnFKTmxwZjA" TargetMode="External"/><Relationship Id="rId58" Type="http://schemas.openxmlformats.org/officeDocument/2006/relationships/hyperlink" Target="https://drive.google.com/open?id=0ByXlrcn4L69jenJlZ0xjbFVHUFE" TargetMode="External"/><Relationship Id="rId66" Type="http://schemas.openxmlformats.org/officeDocument/2006/relationships/hyperlink" Target="https://drive.google.com/open?id=0ByXlrcn4L69jQzYxQUViXzM1ZGM" TargetMode="External"/><Relationship Id="rId74" Type="http://schemas.openxmlformats.org/officeDocument/2006/relationships/hyperlink" Target="https://drive.google.com/open?id=0ByXlrcn4L69jYmEwcW4xN2VaeXc" TargetMode="External"/><Relationship Id="rId79" Type="http://schemas.openxmlformats.org/officeDocument/2006/relationships/hyperlink" Target="https://drive.google.com/open?id=0ByXlrcn4L69jT3JGUWJVX0ttckk" TargetMode="External"/><Relationship Id="rId87" Type="http://schemas.openxmlformats.org/officeDocument/2006/relationships/hyperlink" Target="https://drive.google.com/open?id=0ByXlrcn4L69jcm1TM25jTjZVMUU" TargetMode="External"/><Relationship Id="rId102" Type="http://schemas.openxmlformats.org/officeDocument/2006/relationships/hyperlink" Target="https://drive.google.com/open?id=0ByXlrcn4L69jT3VMTFFxU29Md1k" TargetMode="External"/><Relationship Id="rId110" Type="http://schemas.openxmlformats.org/officeDocument/2006/relationships/hyperlink" Target="https://drive.google.com/open?id=0ByXlrcn4L69jTGkxeHhjMWFUWU0" TargetMode="External"/><Relationship Id="rId5" Type="http://schemas.openxmlformats.org/officeDocument/2006/relationships/hyperlink" Target="https://drive.google.com/open?id=0ByXlrcn4L69jR2tZaEZtX25IeVk" TargetMode="External"/><Relationship Id="rId61" Type="http://schemas.openxmlformats.org/officeDocument/2006/relationships/hyperlink" Target="https://drive.google.com/open?id=0ByXlrcn4L69jZVp3VGxVMXQxRWc" TargetMode="External"/><Relationship Id="rId82" Type="http://schemas.openxmlformats.org/officeDocument/2006/relationships/hyperlink" Target="https://drive.google.com/open?id=0ByXlrcn4L69jdHU2ajQxN3NLZjQ" TargetMode="External"/><Relationship Id="rId90" Type="http://schemas.openxmlformats.org/officeDocument/2006/relationships/hyperlink" Target="https://drive.google.com/open?id=0ByXlrcn4L69jcm1TM25jTjZVMUU" TargetMode="External"/><Relationship Id="rId95" Type="http://schemas.openxmlformats.org/officeDocument/2006/relationships/hyperlink" Target="https://drive.google.com/open?id=0ByXlrcn4L69jcm1TM25jTjZVMUU" TargetMode="External"/><Relationship Id="rId19" Type="http://schemas.openxmlformats.org/officeDocument/2006/relationships/hyperlink" Target="https://drive.google.com/open?id=0ByXlrcn4L69jVmdVMnRVV0cwRUk" TargetMode="External"/><Relationship Id="rId14" Type="http://schemas.openxmlformats.org/officeDocument/2006/relationships/hyperlink" Target="https://drive.google.com/open?id=0ByXlrcn4L69jelVHT2tVWUk2Y2s" TargetMode="External"/><Relationship Id="rId22" Type="http://schemas.openxmlformats.org/officeDocument/2006/relationships/hyperlink" Target="https://drive.google.com/open?id=0ByXlrcn4L69jenJkWkQyaEFEUTg" TargetMode="External"/><Relationship Id="rId27" Type="http://schemas.openxmlformats.org/officeDocument/2006/relationships/hyperlink" Target="https://drive.google.com/open?id=0ByXlrcn4L69jT2tNeEx3WVJ1eEU" TargetMode="External"/><Relationship Id="rId30" Type="http://schemas.openxmlformats.org/officeDocument/2006/relationships/hyperlink" Target="https://drive.google.com/open?id=0ByXlrcn4L69jRFdIdHhYdFNuakE" TargetMode="External"/><Relationship Id="rId35" Type="http://schemas.openxmlformats.org/officeDocument/2006/relationships/hyperlink" Target="https://drive.google.com/open?id=0ByXlrcn4L69jM2VUbzlyNkEtakU" TargetMode="External"/><Relationship Id="rId43" Type="http://schemas.openxmlformats.org/officeDocument/2006/relationships/hyperlink" Target="https://drive.google.com/open?id=0ByXlrcn4L69jYXRhWm5sSW53V1k" TargetMode="External"/><Relationship Id="rId48" Type="http://schemas.openxmlformats.org/officeDocument/2006/relationships/hyperlink" Target="https://drive.google.com/open?id=0ByXlrcn4L69jUGdjSjB3UFgtMnc" TargetMode="External"/><Relationship Id="rId56" Type="http://schemas.openxmlformats.org/officeDocument/2006/relationships/hyperlink" Target="https://drive.google.com/open?id=0ByXlrcn4L69jTUUwZVFqUDNkNlU" TargetMode="External"/><Relationship Id="rId64" Type="http://schemas.openxmlformats.org/officeDocument/2006/relationships/hyperlink" Target="https://drive.google.com/open?id=0ByXlrcn4L69jMXIxQ0E5SE50ZEU" TargetMode="External"/><Relationship Id="rId69" Type="http://schemas.openxmlformats.org/officeDocument/2006/relationships/hyperlink" Target="https://drive.google.com/open?id=0ByXlrcn4L69jRkdiSm00UkVETjQ" TargetMode="External"/><Relationship Id="rId77" Type="http://schemas.openxmlformats.org/officeDocument/2006/relationships/hyperlink" Target="https://drive.google.com/open?id=0ByXlrcn4L69jakxmNTZ0R09DMUE" TargetMode="External"/><Relationship Id="rId100" Type="http://schemas.openxmlformats.org/officeDocument/2006/relationships/hyperlink" Target="https://drive.google.com/open?id=0ByXlrcn4L69jbVNwVm9yOE1mYkk" TargetMode="External"/><Relationship Id="rId105" Type="http://schemas.openxmlformats.org/officeDocument/2006/relationships/hyperlink" Target="https://drive.google.com/open?id=0ByXlrcn4L69jUHFFVU9QaERGaWs" TargetMode="External"/><Relationship Id="rId8" Type="http://schemas.openxmlformats.org/officeDocument/2006/relationships/hyperlink" Target="https://drive.google.com/open?id=0ByXlrcn4L69jVUFXb3Y3UWRXVjg" TargetMode="External"/><Relationship Id="rId51" Type="http://schemas.openxmlformats.org/officeDocument/2006/relationships/hyperlink" Target="https://drive.google.com/open?id=0ByXlrcn4L69jRER2ZUtmeDMyQjg" TargetMode="External"/><Relationship Id="rId72" Type="http://schemas.openxmlformats.org/officeDocument/2006/relationships/hyperlink" Target="https://drive.google.com/open?id=0ByXlrcn4L69jUVB0OUpadTRZWEU" TargetMode="External"/><Relationship Id="rId80" Type="http://schemas.openxmlformats.org/officeDocument/2006/relationships/hyperlink" Target="https://drive.google.com/open?id=0ByXlrcn4L69jT3JGUWJVX0ttckk" TargetMode="External"/><Relationship Id="rId85" Type="http://schemas.openxmlformats.org/officeDocument/2006/relationships/hyperlink" Target="https://drive.google.com/open?id=0ByXlrcn4L69jRmE3TGg4aE1XUGs" TargetMode="External"/><Relationship Id="rId93" Type="http://schemas.openxmlformats.org/officeDocument/2006/relationships/hyperlink" Target="https://drive.google.com/open?id=0ByXlrcn4L69jcm1TM25jTjZVMUU" TargetMode="External"/><Relationship Id="rId98" Type="http://schemas.openxmlformats.org/officeDocument/2006/relationships/hyperlink" Target="https://drive.google.com/open?id=0ByXlrcn4L69jMEVNcHlKSTRjXzQ" TargetMode="External"/><Relationship Id="rId3" Type="http://schemas.openxmlformats.org/officeDocument/2006/relationships/hyperlink" Target="https://drive.google.com/open?id=0ByXlrcn4L69jbk9sVUdVWHkzems" TargetMode="External"/><Relationship Id="rId12" Type="http://schemas.openxmlformats.org/officeDocument/2006/relationships/hyperlink" Target="https://drive.google.com/open?id=0ByXlrcn4L69jTjRoWWlqaXlNQjQ" TargetMode="External"/><Relationship Id="rId17" Type="http://schemas.openxmlformats.org/officeDocument/2006/relationships/hyperlink" Target="https://drive.google.com/open?id=0ByXlrcn4L69jbUROS3djenlCa00" TargetMode="External"/><Relationship Id="rId25" Type="http://schemas.openxmlformats.org/officeDocument/2006/relationships/hyperlink" Target="https://drive.google.com/open?id=0ByXlrcn4L69jdkZrVXhlQzFidFU" TargetMode="External"/><Relationship Id="rId33" Type="http://schemas.openxmlformats.org/officeDocument/2006/relationships/hyperlink" Target="https://drive.google.com/open?id=0ByXlrcn4L69jVWFmSGRsSXQ3dEk" TargetMode="External"/><Relationship Id="rId38" Type="http://schemas.openxmlformats.org/officeDocument/2006/relationships/hyperlink" Target="https://drive.google.com/open?id=0ByXlrcn4L69jNlR2bGVEd1BTNXM" TargetMode="External"/><Relationship Id="rId46" Type="http://schemas.openxmlformats.org/officeDocument/2006/relationships/hyperlink" Target="https://drive.google.com/open?id=0ByXlrcn4L69jUXR6WmEyTFB6ZkE" TargetMode="External"/><Relationship Id="rId59" Type="http://schemas.openxmlformats.org/officeDocument/2006/relationships/hyperlink" Target="https://drive.google.com/open?id=0ByXlrcn4L69jenJlZ0xjbFVHUFE" TargetMode="External"/><Relationship Id="rId67" Type="http://schemas.openxmlformats.org/officeDocument/2006/relationships/hyperlink" Target="https://drive.google.com/open?id=0ByXlrcn4L69jeFZZQTNvQXRPWVk" TargetMode="External"/><Relationship Id="rId103" Type="http://schemas.openxmlformats.org/officeDocument/2006/relationships/hyperlink" Target="https://drive.google.com/open?id=0ByXlrcn4L69jRGV4Z1BjaS1LVU0" TargetMode="External"/><Relationship Id="rId108" Type="http://schemas.openxmlformats.org/officeDocument/2006/relationships/hyperlink" Target="https://drive.google.com/open?id=0ByXlrcn4L69jN2hiemhmLV9odDA" TargetMode="External"/><Relationship Id="rId20" Type="http://schemas.openxmlformats.org/officeDocument/2006/relationships/hyperlink" Target="https://drive.google.com/open?id=0ByXlrcn4L69jRk5NQWVnLWl0bmM" TargetMode="External"/><Relationship Id="rId41" Type="http://schemas.openxmlformats.org/officeDocument/2006/relationships/hyperlink" Target="https://drive.google.com/open?id=0ByXlrcn4L69jMDdoQzgzTDJHMWc" TargetMode="External"/><Relationship Id="rId54" Type="http://schemas.openxmlformats.org/officeDocument/2006/relationships/hyperlink" Target="https://drive.google.com/open?id=0ByXlrcn4L69jeEcyWnFKTmxwZjA" TargetMode="External"/><Relationship Id="rId62" Type="http://schemas.openxmlformats.org/officeDocument/2006/relationships/hyperlink" Target="https://drive.google.com/open?id=0ByXlrcn4L69jXzJ3ODhaUVVLODg" TargetMode="External"/><Relationship Id="rId70" Type="http://schemas.openxmlformats.org/officeDocument/2006/relationships/hyperlink" Target="https://drive.google.com/open?id=0ByXlrcn4L69jNnk3VmRvLXFwaEU" TargetMode="External"/><Relationship Id="rId75" Type="http://schemas.openxmlformats.org/officeDocument/2006/relationships/hyperlink" Target="https://drive.google.com/open?id=0ByXlrcn4L69jYmEwcW4xN2VaeXc" TargetMode="External"/><Relationship Id="rId83" Type="http://schemas.openxmlformats.org/officeDocument/2006/relationships/hyperlink" Target="https://drive.google.com/open?id=0ByXlrcn4L69jMXEzTDRPOGlhVzA" TargetMode="External"/><Relationship Id="rId88" Type="http://schemas.openxmlformats.org/officeDocument/2006/relationships/hyperlink" Target="https://drive.google.com/open?id=0ByXlrcn4L69jcm1TM25jTjZVMUU" TargetMode="External"/><Relationship Id="rId91" Type="http://schemas.openxmlformats.org/officeDocument/2006/relationships/hyperlink" Target="https://drive.google.com/open?id=0ByXlrcn4L69jcm1TM25jTjZVMUU" TargetMode="External"/><Relationship Id="rId96" Type="http://schemas.openxmlformats.org/officeDocument/2006/relationships/hyperlink" Target="https://drive.google.com/open?id=0ByXlrcn4L69jY2hKZUVXRTVBeE0" TargetMode="External"/><Relationship Id="rId1" Type="http://schemas.openxmlformats.org/officeDocument/2006/relationships/hyperlink" Target="https://drive.google.com/open?id=0ByXlrcn4L69jM3ZTZGhXeWRLYlU" TargetMode="External"/><Relationship Id="rId6" Type="http://schemas.openxmlformats.org/officeDocument/2006/relationships/hyperlink" Target="https://drive.google.com/open?id=0ByXlrcn4L69jWkpoUVZMWDNzMUE" TargetMode="External"/><Relationship Id="rId15" Type="http://schemas.openxmlformats.org/officeDocument/2006/relationships/hyperlink" Target="https://drive.google.com/open?id=0ByXlrcn4L69jelVHT2tVWUk2Y2s" TargetMode="External"/><Relationship Id="rId23" Type="http://schemas.openxmlformats.org/officeDocument/2006/relationships/hyperlink" Target="https://drive.google.com/open?id=0ByXlrcn4L69jdVgwdTRLSVVwTEk" TargetMode="External"/><Relationship Id="rId28" Type="http://schemas.openxmlformats.org/officeDocument/2006/relationships/hyperlink" Target="https://drive.google.com/open?id=0ByXlrcn4L69jTGV4b2JlWmkwODQ" TargetMode="External"/><Relationship Id="rId36" Type="http://schemas.openxmlformats.org/officeDocument/2006/relationships/hyperlink" Target="https://drive.google.com/open?id=0ByXlrcn4L69jNlR2bGVEd1BTNXM" TargetMode="External"/><Relationship Id="rId49" Type="http://schemas.openxmlformats.org/officeDocument/2006/relationships/hyperlink" Target="https://drive.google.com/open?id=0ByXlrcn4L69jUGdjSjB3UFgtMnc" TargetMode="External"/><Relationship Id="rId57" Type="http://schemas.openxmlformats.org/officeDocument/2006/relationships/hyperlink" Target="https://drive.google.com/open?id=0ByXlrcn4L69jRUhxSWdyRGJBMlU" TargetMode="External"/><Relationship Id="rId106" Type="http://schemas.openxmlformats.org/officeDocument/2006/relationships/hyperlink" Target="https://drive.google.com/open?id=0ByXlrcn4L69jN3dIZVU0R1R4LVE" TargetMode="External"/><Relationship Id="rId10" Type="http://schemas.openxmlformats.org/officeDocument/2006/relationships/hyperlink" Target="https://drive.google.com/open?id=0ByXlrcn4L69jWXVkXzFDbHBYa0E" TargetMode="External"/><Relationship Id="rId31" Type="http://schemas.openxmlformats.org/officeDocument/2006/relationships/hyperlink" Target="https://drive.google.com/open?id=0ByXlrcn4L69jRFdIdHhYdFNuakE" TargetMode="External"/><Relationship Id="rId44" Type="http://schemas.openxmlformats.org/officeDocument/2006/relationships/hyperlink" Target="https://drive.google.com/open?id=0ByXlrcn4L69jemFoZ2J2TEVkYW8" TargetMode="External"/><Relationship Id="rId52" Type="http://schemas.openxmlformats.org/officeDocument/2006/relationships/hyperlink" Target="https://drive.google.com/open?id=0ByXlrcn4L69jMWpZODJ6azlDNjQ" TargetMode="External"/><Relationship Id="rId60" Type="http://schemas.openxmlformats.org/officeDocument/2006/relationships/hyperlink" Target="https://drive.google.com/open?id=0ByXlrcn4L69jZVp3VGxVMXQxRWc" TargetMode="External"/><Relationship Id="rId65" Type="http://schemas.openxmlformats.org/officeDocument/2006/relationships/hyperlink" Target="https://drive.google.com/open?id=0ByXlrcn4L69jQzYxQUViXzM1ZGM" TargetMode="External"/><Relationship Id="rId73" Type="http://schemas.openxmlformats.org/officeDocument/2006/relationships/hyperlink" Target="https://drive.google.com/open?id=0ByXlrcn4L69jYmEwcW4xN2VaeXc" TargetMode="External"/><Relationship Id="rId78" Type="http://schemas.openxmlformats.org/officeDocument/2006/relationships/hyperlink" Target="https://drive.google.com/open?id=0ByXlrcn4L69jakxmNTZ0R09DMUE" TargetMode="External"/><Relationship Id="rId81" Type="http://schemas.openxmlformats.org/officeDocument/2006/relationships/hyperlink" Target="https://drive.google.com/open?id=0ByXlrcn4L69jVGNVVzdJdjh2REE" TargetMode="External"/><Relationship Id="rId86" Type="http://schemas.openxmlformats.org/officeDocument/2006/relationships/hyperlink" Target="https://drive.google.com/open?id=0ByXlrcn4L69jRmE3TGg4aE1XUGs" TargetMode="External"/><Relationship Id="rId94" Type="http://schemas.openxmlformats.org/officeDocument/2006/relationships/hyperlink" Target="https://drive.google.com/open?id=0ByXlrcn4L69jcm1TM25jTjZVMUU" TargetMode="External"/><Relationship Id="rId99" Type="http://schemas.openxmlformats.org/officeDocument/2006/relationships/hyperlink" Target="https://drive.google.com/open?id=0ByXlrcn4L69ja3hwMDRSMjZDRGM" TargetMode="External"/><Relationship Id="rId101" Type="http://schemas.openxmlformats.org/officeDocument/2006/relationships/hyperlink" Target="https://drive.google.com/open?id=0ByXlrcn4L69jOHRFMW1vMWhvWU0" TargetMode="External"/><Relationship Id="rId4" Type="http://schemas.openxmlformats.org/officeDocument/2006/relationships/hyperlink" Target="https://drive.google.com/open?id=0ByXlrcn4L69jbk9sVUdVWHkzems" TargetMode="External"/><Relationship Id="rId9" Type="http://schemas.openxmlformats.org/officeDocument/2006/relationships/hyperlink" Target="https://drive.google.com/open?id=0ByXlrcn4L69jWXVkXzFDbHBYa0E" TargetMode="External"/><Relationship Id="rId13" Type="http://schemas.openxmlformats.org/officeDocument/2006/relationships/hyperlink" Target="https://drive.google.com/open?id=0ByXlrcn4L69jOURhU3dKbUxETkU" TargetMode="External"/><Relationship Id="rId18" Type="http://schemas.openxmlformats.org/officeDocument/2006/relationships/hyperlink" Target="https://drive.google.com/open?id=0ByXlrcn4L69jVmdVMnRVV0cwRUk" TargetMode="External"/><Relationship Id="rId39" Type="http://schemas.openxmlformats.org/officeDocument/2006/relationships/hyperlink" Target="https://drive.google.com/open?id=0ByXlrcn4L69jUnpDOWlGMGpFZEU" TargetMode="External"/><Relationship Id="rId109" Type="http://schemas.openxmlformats.org/officeDocument/2006/relationships/hyperlink" Target="https://drive.google.com/open?id=0ByXlrcn4L69jRlVvcjBLUGdOblU" TargetMode="External"/><Relationship Id="rId34" Type="http://schemas.openxmlformats.org/officeDocument/2006/relationships/hyperlink" Target="https://drive.google.com/open?id=0ByXlrcn4L69jM2VUbzlyNkEtakU" TargetMode="External"/><Relationship Id="rId50" Type="http://schemas.openxmlformats.org/officeDocument/2006/relationships/hyperlink" Target="https://drive.google.com/open?id=0ByXlrcn4L69jUGdjSjB3UFgtMnc" TargetMode="External"/><Relationship Id="rId55" Type="http://schemas.openxmlformats.org/officeDocument/2006/relationships/hyperlink" Target="https://drive.google.com/open?id=0ByXlrcn4L69jMjRJTzRPbXFLV1U" TargetMode="External"/><Relationship Id="rId76" Type="http://schemas.openxmlformats.org/officeDocument/2006/relationships/hyperlink" Target="https://drive.google.com/open?id=0ByXlrcn4L69jakxmNTZ0R09DMUE" TargetMode="External"/><Relationship Id="rId97" Type="http://schemas.openxmlformats.org/officeDocument/2006/relationships/hyperlink" Target="https://drive.google.com/open?id=0ByXlrcn4L69jYUZ0Nkx1OWNjM3c" TargetMode="External"/><Relationship Id="rId104" Type="http://schemas.openxmlformats.org/officeDocument/2006/relationships/hyperlink" Target="https://drive.google.com/open?id=0ByXlrcn4L69jeU1DTHBIcV83bUU" TargetMode="External"/><Relationship Id="rId7" Type="http://schemas.openxmlformats.org/officeDocument/2006/relationships/hyperlink" Target="https://drive.google.com/open?id=0ByXlrcn4L69jWkxEbXo1QmNyNVk" TargetMode="External"/><Relationship Id="rId71" Type="http://schemas.openxmlformats.org/officeDocument/2006/relationships/hyperlink" Target="https://drive.google.com/open?id=0ByXlrcn4L69jUVB0OUpadTRZWEU" TargetMode="External"/><Relationship Id="rId92" Type="http://schemas.openxmlformats.org/officeDocument/2006/relationships/hyperlink" Target="https://drive.google.com/open?id=0ByXlrcn4L69jcm1TM25jTjZVMU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A2"/>
    </sheetView>
  </sheetViews>
  <sheetFormatPr defaultColWidth="15.140625" defaultRowHeight="15" customHeight="1" x14ac:dyDescent="0.25"/>
  <cols>
    <col min="1" max="1" width="10" customWidth="1"/>
    <col min="2" max="7" width="7.7109375" customWidth="1"/>
    <col min="8" max="8" width="11.42578125" customWidth="1"/>
    <col min="9" max="9" width="11.7109375" customWidth="1"/>
    <col min="10" max="10" width="8" customWidth="1"/>
    <col min="11" max="11" width="9.42578125" customWidth="1"/>
    <col min="12" max="12" width="8.28515625" customWidth="1"/>
    <col min="13" max="13" width="11.42578125" customWidth="1"/>
    <col min="14" max="14" width="10" customWidth="1"/>
    <col min="15" max="15" width="6.5703125" customWidth="1"/>
    <col min="16" max="16" width="27.42578125" customWidth="1"/>
    <col min="17" max="26" width="6.5703125" customWidth="1"/>
  </cols>
  <sheetData>
    <row r="1" spans="1:26" ht="18.75" customHeight="1" x14ac:dyDescent="0.25">
      <c r="A1" s="23" t="s">
        <v>0</v>
      </c>
      <c r="B1" s="21" t="s">
        <v>1</v>
      </c>
      <c r="C1" s="24" t="s">
        <v>2</v>
      </c>
      <c r="D1" s="25"/>
      <c r="E1" s="25"/>
      <c r="F1" s="25"/>
      <c r="G1" s="25"/>
      <c r="H1" s="21" t="s">
        <v>3</v>
      </c>
      <c r="I1" s="26" t="s">
        <v>4</v>
      </c>
      <c r="J1" s="23" t="s">
        <v>5</v>
      </c>
      <c r="K1" s="21" t="s">
        <v>6</v>
      </c>
      <c r="L1" s="21" t="s">
        <v>7</v>
      </c>
      <c r="M1" s="23" t="s">
        <v>8</v>
      </c>
      <c r="N1" s="23" t="s">
        <v>9</v>
      </c>
      <c r="O1" s="23" t="s">
        <v>10</v>
      </c>
      <c r="P1" s="23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"/>
      <c r="B2" s="22"/>
      <c r="C2" s="2" t="s">
        <v>12</v>
      </c>
      <c r="D2" s="2" t="s">
        <v>13</v>
      </c>
      <c r="E2" s="2" t="s">
        <v>14</v>
      </c>
      <c r="F2" s="2" t="s">
        <v>15</v>
      </c>
      <c r="G2" s="3" t="s">
        <v>16</v>
      </c>
      <c r="H2" s="22"/>
      <c r="I2" s="22"/>
      <c r="J2" s="22"/>
      <c r="K2" s="22"/>
      <c r="L2" s="22"/>
      <c r="M2" s="22"/>
      <c r="N2" s="22"/>
      <c r="O2" s="22"/>
      <c r="P2" s="22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 t="s">
        <v>17</v>
      </c>
      <c r="B3" s="5" t="s">
        <v>18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7">
        <v>7</v>
      </c>
      <c r="J3" s="4"/>
      <c r="K3" s="4"/>
      <c r="L3" s="4"/>
      <c r="M3" s="4"/>
      <c r="N3" s="4"/>
      <c r="O3" s="4"/>
      <c r="P3" s="4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A4" s="9" t="str">
        <f>HYPERLINK("https://drive.google.com/open?id=0ByXlrcn4L69jM3ZTZGhXeWRLYlU","KSA3006")</f>
        <v>KSA3006</v>
      </c>
      <c r="B4" s="10">
        <v>124.30000000000001</v>
      </c>
      <c r="C4" s="11">
        <v>2744.2119325548542</v>
      </c>
      <c r="D4" s="11">
        <v>3038.3316768113527</v>
      </c>
      <c r="E4" s="11">
        <v>3332.4514210678508</v>
      </c>
      <c r="F4" s="11">
        <v>3626.5711653243484</v>
      </c>
      <c r="G4" s="11">
        <v>3920.6909095808469</v>
      </c>
      <c r="H4" s="11">
        <v>4176</v>
      </c>
      <c r="I4" s="12">
        <v>7733.3333333333339</v>
      </c>
      <c r="J4" s="13">
        <v>1</v>
      </c>
      <c r="K4" s="13" t="s">
        <v>19</v>
      </c>
      <c r="L4" s="13">
        <v>2</v>
      </c>
      <c r="M4" s="14" t="s">
        <v>20</v>
      </c>
      <c r="N4" s="14" t="s">
        <v>21</v>
      </c>
      <c r="O4" s="14" t="s">
        <v>22</v>
      </c>
      <c r="P4" s="14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9" t="str">
        <f>HYPERLINK("https://drive.google.com/open?id=0ByXlrcn4L69jekpvUzV3YVJwRG8","KSA3009")</f>
        <v>KSA3009</v>
      </c>
      <c r="B5" s="10">
        <v>8</v>
      </c>
      <c r="C5" s="11">
        <v>3974.3759023208236</v>
      </c>
      <c r="D5" s="11">
        <v>4400.3424284854063</v>
      </c>
      <c r="E5" s="11">
        <v>4826.3089546499905</v>
      </c>
      <c r="F5" s="11">
        <v>5252.2754808145737</v>
      </c>
      <c r="G5" s="11">
        <v>5678.2420069791569</v>
      </c>
      <c r="H5" s="11">
        <v>6048.0000000000009</v>
      </c>
      <c r="I5" s="12">
        <v>11200</v>
      </c>
      <c r="J5" s="13">
        <v>1.5</v>
      </c>
      <c r="K5" s="13" t="s">
        <v>22</v>
      </c>
      <c r="L5" s="13">
        <v>2</v>
      </c>
      <c r="M5" s="14" t="s">
        <v>20</v>
      </c>
      <c r="N5" s="14" t="s">
        <v>21</v>
      </c>
      <c r="O5" s="14" t="s">
        <v>22</v>
      </c>
      <c r="P5" s="1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9" t="str">
        <f>HYPERLINK("https://drive.google.com/open?id=0ByXlrcn4L69jbk9sVUdVWHkzems","KSA3010")</f>
        <v>KSA3010</v>
      </c>
      <c r="B6" s="10">
        <v>82</v>
      </c>
      <c r="C6" s="11">
        <v>3501.2359139492969</v>
      </c>
      <c r="D6" s="11">
        <v>3876.4921393800005</v>
      </c>
      <c r="E6" s="11">
        <v>4251.7483648107054</v>
      </c>
      <c r="F6" s="11">
        <v>4627.0045902414095</v>
      </c>
      <c r="G6" s="11">
        <v>5002.2608156721144</v>
      </c>
      <c r="H6" s="11">
        <v>5328.0000000000009</v>
      </c>
      <c r="I6" s="12">
        <v>9866.6666666666661</v>
      </c>
      <c r="J6" s="13">
        <v>1.5</v>
      </c>
      <c r="K6" s="13" t="s">
        <v>19</v>
      </c>
      <c r="L6" s="13">
        <v>2</v>
      </c>
      <c r="M6" s="14" t="s">
        <v>20</v>
      </c>
      <c r="N6" s="14" t="s">
        <v>21</v>
      </c>
      <c r="O6" s="14" t="s">
        <v>22</v>
      </c>
      <c r="P6" s="14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9" t="str">
        <f>HYPERLINK("https://drive.google.com/open?id=0ByXlrcn4L69jbk9sVUdVWHkzems","KSA3011")</f>
        <v>KSA3011</v>
      </c>
      <c r="B7" s="10">
        <v>564.80000000000007</v>
      </c>
      <c r="C7" s="11">
        <v>3501.2359139492969</v>
      </c>
      <c r="D7" s="11">
        <v>3876.4921393800005</v>
      </c>
      <c r="E7" s="11">
        <v>4251.7483648107054</v>
      </c>
      <c r="F7" s="11">
        <v>4627.0045902414095</v>
      </c>
      <c r="G7" s="11">
        <v>5002.2608156721144</v>
      </c>
      <c r="H7" s="11">
        <v>5328.0000000000009</v>
      </c>
      <c r="I7" s="12">
        <v>9866.6666666666661</v>
      </c>
      <c r="J7" s="13">
        <v>1.5</v>
      </c>
      <c r="K7" s="13" t="s">
        <v>19</v>
      </c>
      <c r="L7" s="13">
        <v>2</v>
      </c>
      <c r="M7" s="14" t="s">
        <v>20</v>
      </c>
      <c r="N7" s="14" t="s">
        <v>21</v>
      </c>
      <c r="O7" s="14" t="s">
        <v>22</v>
      </c>
      <c r="P7" s="14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9" t="str">
        <f>HYPERLINK("https://drive.google.com/open?id=0ByXlrcn4L69jR2tZaEZtX25IeVk","KSA3014")</f>
        <v>KSA3014</v>
      </c>
      <c r="B8" s="10">
        <v>114.7</v>
      </c>
      <c r="C8" s="11">
        <v>4258.2598953437391</v>
      </c>
      <c r="D8" s="11">
        <v>4714.65260194865</v>
      </c>
      <c r="E8" s="11">
        <v>5171.045308553561</v>
      </c>
      <c r="F8" s="11">
        <v>5627.4380151584719</v>
      </c>
      <c r="G8" s="11">
        <v>6083.8307217633828</v>
      </c>
      <c r="H8" s="11">
        <v>6480</v>
      </c>
      <c r="I8" s="12">
        <v>12000</v>
      </c>
      <c r="J8" s="13">
        <v>1.5</v>
      </c>
      <c r="K8" s="13" t="s">
        <v>19</v>
      </c>
      <c r="L8" s="13">
        <v>2</v>
      </c>
      <c r="M8" s="14" t="s">
        <v>20</v>
      </c>
      <c r="N8" s="14" t="s">
        <v>21</v>
      </c>
      <c r="O8" s="14" t="s">
        <v>22</v>
      </c>
      <c r="P8" s="14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9" t="str">
        <f>HYPERLINK("https://drive.google.com/open?id=0ByXlrcn4L69jWkpoUVZMWDNzMUE","KSA3023")</f>
        <v>KSA3023</v>
      </c>
      <c r="B9" s="10">
        <v>26.700000000000003</v>
      </c>
      <c r="C9" s="11">
        <v>3832.4339058093656</v>
      </c>
      <c r="D9" s="11">
        <v>4243.1873417537845</v>
      </c>
      <c r="E9" s="11">
        <v>4653.9407776982052</v>
      </c>
      <c r="F9" s="11">
        <v>5064.6942136426242</v>
      </c>
      <c r="G9" s="11">
        <v>5475.4476495870449</v>
      </c>
      <c r="H9" s="11">
        <v>5832</v>
      </c>
      <c r="I9" s="12">
        <v>10800</v>
      </c>
      <c r="J9" s="13">
        <v>1.5</v>
      </c>
      <c r="K9" s="13" t="s">
        <v>22</v>
      </c>
      <c r="L9" s="13">
        <v>2</v>
      </c>
      <c r="M9" s="14" t="s">
        <v>20</v>
      </c>
      <c r="N9" s="14" t="s">
        <v>21</v>
      </c>
      <c r="O9" s="14" t="s">
        <v>22</v>
      </c>
      <c r="P9" s="14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9" t="str">
        <f>HYPERLINK("https://drive.google.com/open?id=0ByXlrcn4L69jWkxEbXo1QmNyNVk","KSA3036")</f>
        <v>KSA3036</v>
      </c>
      <c r="B10" s="10">
        <v>112.5</v>
      </c>
      <c r="C10" s="11">
        <v>3217.3519209263809</v>
      </c>
      <c r="D10" s="11">
        <v>3562.1819659167572</v>
      </c>
      <c r="E10" s="11">
        <v>3907.0120109071349</v>
      </c>
      <c r="F10" s="11">
        <v>4251.8420558975122</v>
      </c>
      <c r="G10" s="11">
        <v>4596.6721008878894</v>
      </c>
      <c r="H10" s="11">
        <v>4896</v>
      </c>
      <c r="I10" s="12">
        <v>9066.6666666666661</v>
      </c>
      <c r="J10" s="13">
        <v>1.5</v>
      </c>
      <c r="K10" s="13" t="s">
        <v>19</v>
      </c>
      <c r="L10" s="13">
        <v>2</v>
      </c>
      <c r="M10" s="14" t="s">
        <v>23</v>
      </c>
      <c r="N10" s="14" t="s">
        <v>21</v>
      </c>
      <c r="O10" s="14" t="s">
        <v>22</v>
      </c>
      <c r="P10" s="14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9" t="str">
        <f>HYPERLINK("https://drive.google.com/open?id=0ByXlrcn4L69jVUFXb3Y3UWRXVjg","KSA3037")</f>
        <v>KSA3037</v>
      </c>
      <c r="B11" s="10">
        <v>107</v>
      </c>
      <c r="C11" s="11">
        <v>3974.3759023208236</v>
      </c>
      <c r="D11" s="11">
        <v>4400.3424284854063</v>
      </c>
      <c r="E11" s="11">
        <v>4826.3089546499905</v>
      </c>
      <c r="F11" s="11">
        <v>5252.2754808145737</v>
      </c>
      <c r="G11" s="11">
        <v>5678.2420069791569</v>
      </c>
      <c r="H11" s="11">
        <v>6048.0000000000009</v>
      </c>
      <c r="I11" s="12">
        <v>11200</v>
      </c>
      <c r="J11" s="13">
        <v>1.42</v>
      </c>
      <c r="K11" s="13" t="s">
        <v>19</v>
      </c>
      <c r="L11" s="13">
        <v>2</v>
      </c>
      <c r="M11" s="14" t="s">
        <v>23</v>
      </c>
      <c r="N11" s="14" t="s">
        <v>21</v>
      </c>
      <c r="O11" s="14" t="s">
        <v>22</v>
      </c>
      <c r="P11" s="14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9" t="str">
        <f>HYPERLINK("https://drive.google.com/open?id=0ByXlrcn4L69jWXVkXzFDbHBYa0E","KSA3040")</f>
        <v>KSA3040</v>
      </c>
      <c r="B12" s="10">
        <v>292.2</v>
      </c>
      <c r="C12" s="11">
        <v>3501.2359139492969</v>
      </c>
      <c r="D12" s="11">
        <v>3876.4921393800005</v>
      </c>
      <c r="E12" s="11">
        <v>4251.7483648107054</v>
      </c>
      <c r="F12" s="11">
        <v>4627.0045902414095</v>
      </c>
      <c r="G12" s="11">
        <v>5002.2608156721144</v>
      </c>
      <c r="H12" s="11">
        <v>5328.0000000000009</v>
      </c>
      <c r="I12" s="12">
        <v>9866.6666666666661</v>
      </c>
      <c r="J12" s="13">
        <v>1.5</v>
      </c>
      <c r="K12" s="13" t="s">
        <v>19</v>
      </c>
      <c r="L12" s="13">
        <v>2</v>
      </c>
      <c r="M12" s="14" t="s">
        <v>23</v>
      </c>
      <c r="N12" s="14" t="s">
        <v>21</v>
      </c>
      <c r="O12" s="14" t="s">
        <v>22</v>
      </c>
      <c r="P12" s="14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9" t="str">
        <f>HYPERLINK("https://drive.google.com/open?id=0ByXlrcn4L69jWXVkXzFDbHBYa0E","KSA3041")</f>
        <v>KSA3041</v>
      </c>
      <c r="B13" s="10">
        <v>44.7</v>
      </c>
      <c r="C13" s="11">
        <v>3501.2359139492969</v>
      </c>
      <c r="D13" s="11">
        <v>3876.4921393800005</v>
      </c>
      <c r="E13" s="11">
        <v>4251.7483648107054</v>
      </c>
      <c r="F13" s="11">
        <v>4627.0045902414095</v>
      </c>
      <c r="G13" s="11">
        <v>5002.2608156721144</v>
      </c>
      <c r="H13" s="11">
        <v>5328.0000000000009</v>
      </c>
      <c r="I13" s="12">
        <v>9866.6666666666661</v>
      </c>
      <c r="J13" s="13">
        <v>1.5</v>
      </c>
      <c r="K13" s="13" t="s">
        <v>19</v>
      </c>
      <c r="L13" s="13">
        <v>2</v>
      </c>
      <c r="M13" s="14" t="s">
        <v>23</v>
      </c>
      <c r="N13" s="14" t="s">
        <v>21</v>
      </c>
      <c r="O13" s="14" t="s">
        <v>22</v>
      </c>
      <c r="P13" s="14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9" t="str">
        <f>HYPERLINK("https://drive.google.com/open?id=0ByXlrcn4L69jTjRoWWlqaXlNQjQ","KSA3042")</f>
        <v>KSA3042</v>
      </c>
      <c r="B14" s="10">
        <v>11.100000000000001</v>
      </c>
      <c r="C14" s="11">
        <v>3690.4919092979076</v>
      </c>
      <c r="D14" s="11">
        <v>4086.0322550221636</v>
      </c>
      <c r="E14" s="11">
        <v>4481.57260074642</v>
      </c>
      <c r="F14" s="11">
        <v>4877.1129464706755</v>
      </c>
      <c r="G14" s="11">
        <v>5272.653292194932</v>
      </c>
      <c r="H14" s="11">
        <v>5616</v>
      </c>
      <c r="I14" s="12">
        <v>10400</v>
      </c>
      <c r="J14" s="13">
        <v>1.5</v>
      </c>
      <c r="K14" s="13" t="s">
        <v>19</v>
      </c>
      <c r="L14" s="13">
        <v>2</v>
      </c>
      <c r="M14" s="14" t="s">
        <v>23</v>
      </c>
      <c r="N14" s="14" t="s">
        <v>21</v>
      </c>
      <c r="O14" s="14" t="s">
        <v>22</v>
      </c>
      <c r="P14" s="14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9" t="str">
        <f>HYPERLINK("https://drive.google.com/open?id=0ByXlrcn4L69jTjRoWWlqaXlNQjQ","KSA3043")</f>
        <v>KSA3043</v>
      </c>
      <c r="B15" s="10">
        <v>98.5</v>
      </c>
      <c r="C15" s="11">
        <v>3690.4919092979076</v>
      </c>
      <c r="D15" s="11">
        <v>4086.0322550221636</v>
      </c>
      <c r="E15" s="11">
        <v>4481.57260074642</v>
      </c>
      <c r="F15" s="11">
        <v>4877.1129464706755</v>
      </c>
      <c r="G15" s="11">
        <v>5272.653292194932</v>
      </c>
      <c r="H15" s="11">
        <v>5616</v>
      </c>
      <c r="I15" s="12">
        <v>10400</v>
      </c>
      <c r="J15" s="13">
        <v>1.5</v>
      </c>
      <c r="K15" s="13" t="s">
        <v>19</v>
      </c>
      <c r="L15" s="13">
        <v>2</v>
      </c>
      <c r="M15" s="14" t="s">
        <v>23</v>
      </c>
      <c r="N15" s="14" t="s">
        <v>21</v>
      </c>
      <c r="O15" s="14" t="s">
        <v>22</v>
      </c>
      <c r="P15" s="14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9" t="str">
        <f>HYPERLINK("https://drive.google.com/open?id=0ByXlrcn4L69jOURhU3dKbUxETkU","KSA3046")</f>
        <v>KSA3046</v>
      </c>
      <c r="B16" s="10">
        <v>191.1</v>
      </c>
      <c r="C16" s="11">
        <v>3122.7239232520751</v>
      </c>
      <c r="D16" s="11">
        <v>3457.4119080956771</v>
      </c>
      <c r="E16" s="11">
        <v>3792.0998929392781</v>
      </c>
      <c r="F16" s="11">
        <v>4126.7878777828791</v>
      </c>
      <c r="G16" s="11">
        <v>4461.4758626264811</v>
      </c>
      <c r="H16" s="11">
        <v>4752</v>
      </c>
      <c r="I16" s="12">
        <v>8800</v>
      </c>
      <c r="J16" s="13">
        <v>1.5</v>
      </c>
      <c r="K16" s="13" t="s">
        <v>19</v>
      </c>
      <c r="L16" s="13">
        <v>2</v>
      </c>
      <c r="M16" s="14" t="s">
        <v>23</v>
      </c>
      <c r="N16" s="14" t="s">
        <v>21</v>
      </c>
      <c r="O16" s="14" t="s">
        <v>22</v>
      </c>
      <c r="P16" s="14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9" t="str">
        <f>HYPERLINK("https://drive.google.com/open?id=0ByXlrcn4L69jelVHT2tVWUk2Y2s","KSA3050")</f>
        <v>KSA3050</v>
      </c>
      <c r="B17" s="10">
        <v>22.7</v>
      </c>
      <c r="C17" s="11">
        <v>3406.607916274992</v>
      </c>
      <c r="D17" s="11">
        <v>3771.7220815589199</v>
      </c>
      <c r="E17" s="11">
        <v>4136.8362468428486</v>
      </c>
      <c r="F17" s="11">
        <v>4501.9504121267773</v>
      </c>
      <c r="G17" s="11">
        <v>4867.0645774107061</v>
      </c>
      <c r="H17" s="11">
        <v>5184.0000000000009</v>
      </c>
      <c r="I17" s="12">
        <v>9600</v>
      </c>
      <c r="J17" s="13">
        <v>1.45</v>
      </c>
      <c r="K17" s="13" t="s">
        <v>19</v>
      </c>
      <c r="L17" s="13">
        <v>2</v>
      </c>
      <c r="M17" s="14" t="s">
        <v>23</v>
      </c>
      <c r="N17" s="14" t="s">
        <v>21</v>
      </c>
      <c r="O17" s="14" t="s">
        <v>22</v>
      </c>
      <c r="P17" s="1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9" t="str">
        <f>HYPERLINK("https://drive.google.com/open?id=0ByXlrcn4L69jelVHT2tVWUk2Y2s","KSA3051")</f>
        <v>KSA3051</v>
      </c>
      <c r="B18" s="10">
        <v>92.9</v>
      </c>
      <c r="C18" s="11">
        <v>3406.607916274992</v>
      </c>
      <c r="D18" s="11">
        <v>3771.7220815589199</v>
      </c>
      <c r="E18" s="11">
        <v>4136.8362468428486</v>
      </c>
      <c r="F18" s="11">
        <v>4501.9504121267773</v>
      </c>
      <c r="G18" s="11">
        <v>4867.0645774107061</v>
      </c>
      <c r="H18" s="11">
        <v>5184.0000000000009</v>
      </c>
      <c r="I18" s="12">
        <v>9600</v>
      </c>
      <c r="J18" s="13">
        <v>1.45</v>
      </c>
      <c r="K18" s="13" t="s">
        <v>19</v>
      </c>
      <c r="L18" s="13">
        <v>2</v>
      </c>
      <c r="M18" s="14" t="s">
        <v>23</v>
      </c>
      <c r="N18" s="14" t="s">
        <v>21</v>
      </c>
      <c r="O18" s="14" t="s">
        <v>22</v>
      </c>
      <c r="P18" s="14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9" t="str">
        <f>HYPERLINK("https://drive.google.com/open?id=0ByXlrcn4L69jbUROS3djenlCa00","KSA3056")</f>
        <v>KSA3056</v>
      </c>
      <c r="B19" s="10">
        <v>84.300000000000011</v>
      </c>
      <c r="C19" s="11">
        <v>2649.5839348805484</v>
      </c>
      <c r="D19" s="11">
        <v>2933.5616189902707</v>
      </c>
      <c r="E19" s="11">
        <v>3217.5393030999935</v>
      </c>
      <c r="F19" s="11">
        <v>3501.5169872097154</v>
      </c>
      <c r="G19" s="11">
        <v>3785.4946713194381</v>
      </c>
      <c r="H19" s="11">
        <v>4032</v>
      </c>
      <c r="I19" s="12">
        <v>7466.6666666666661</v>
      </c>
      <c r="J19" s="13">
        <v>1.5</v>
      </c>
      <c r="K19" s="13" t="s">
        <v>19</v>
      </c>
      <c r="L19" s="13">
        <v>2</v>
      </c>
      <c r="M19" s="14" t="s">
        <v>23</v>
      </c>
      <c r="N19" s="14" t="s">
        <v>21</v>
      </c>
      <c r="O19" s="14" t="s">
        <v>22</v>
      </c>
      <c r="P19" s="14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9" t="str">
        <f>HYPERLINK("https://drive.google.com/open?id=0ByXlrcn4L69jbUROS3djenlCa00","KSA3057")</f>
        <v>KSA3057</v>
      </c>
      <c r="B20" s="10">
        <v>173.70000000000002</v>
      </c>
      <c r="C20" s="11">
        <v>2649.5839348805484</v>
      </c>
      <c r="D20" s="11">
        <v>2933.5616189902707</v>
      </c>
      <c r="E20" s="11">
        <v>3217.5393030999935</v>
      </c>
      <c r="F20" s="11">
        <v>3501.5169872097154</v>
      </c>
      <c r="G20" s="11">
        <v>3785.4946713194381</v>
      </c>
      <c r="H20" s="11">
        <v>4032</v>
      </c>
      <c r="I20" s="12">
        <v>7466.6666666666661</v>
      </c>
      <c r="J20" s="13">
        <v>1.5</v>
      </c>
      <c r="K20" s="13" t="s">
        <v>19</v>
      </c>
      <c r="L20" s="13">
        <v>2</v>
      </c>
      <c r="M20" s="14" t="s">
        <v>23</v>
      </c>
      <c r="N20" s="14" t="s">
        <v>21</v>
      </c>
      <c r="O20" s="14" t="s">
        <v>22</v>
      </c>
      <c r="P20" s="14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9" t="str">
        <f>HYPERLINK("https://drive.google.com/open?id=0ByXlrcn4L69jVmdVMnRVV0cwRUk","KSA3071")</f>
        <v>KSA3071</v>
      </c>
      <c r="B21" s="10">
        <v>241.4</v>
      </c>
      <c r="C21" s="11">
        <v>4258.2598953437391</v>
      </c>
      <c r="D21" s="11">
        <v>4714.65260194865</v>
      </c>
      <c r="E21" s="11">
        <v>5171.045308553561</v>
      </c>
      <c r="F21" s="11">
        <v>5627.4380151584719</v>
      </c>
      <c r="G21" s="11">
        <v>6083.8307217633828</v>
      </c>
      <c r="H21" s="11">
        <v>6480</v>
      </c>
      <c r="I21" s="12">
        <v>12000</v>
      </c>
      <c r="J21" s="13">
        <v>1.5</v>
      </c>
      <c r="K21" s="13" t="s">
        <v>19</v>
      </c>
      <c r="L21" s="13">
        <v>2</v>
      </c>
      <c r="M21" s="14" t="s">
        <v>24</v>
      </c>
      <c r="N21" s="14" t="s">
        <v>21</v>
      </c>
      <c r="O21" s="14" t="s">
        <v>22</v>
      </c>
      <c r="P21" s="14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9" t="str">
        <f>HYPERLINK("https://drive.google.com/open?id=0ByXlrcn4L69jVmdVMnRVV0cwRUk","KSA3072")</f>
        <v>KSA3072</v>
      </c>
      <c r="B22" s="10">
        <v>150.80000000000001</v>
      </c>
      <c r="C22" s="11">
        <v>4258.2598953437391</v>
      </c>
      <c r="D22" s="11">
        <v>4714.65260194865</v>
      </c>
      <c r="E22" s="11">
        <v>5171.045308553561</v>
      </c>
      <c r="F22" s="11">
        <v>5627.4380151584719</v>
      </c>
      <c r="G22" s="11">
        <v>6083.8307217633828</v>
      </c>
      <c r="H22" s="11">
        <v>6480</v>
      </c>
      <c r="I22" s="12">
        <v>12000</v>
      </c>
      <c r="J22" s="13">
        <v>1.5</v>
      </c>
      <c r="K22" s="13" t="s">
        <v>19</v>
      </c>
      <c r="L22" s="13">
        <v>2</v>
      </c>
      <c r="M22" s="14" t="s">
        <v>24</v>
      </c>
      <c r="N22" s="14" t="s">
        <v>21</v>
      </c>
      <c r="O22" s="14" t="s">
        <v>22</v>
      </c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9" t="str">
        <f>HYPERLINK("https://drive.google.com/open?id=0ByXlrcn4L69jRk5NQWVnLWl0bmM","KSA3075")</f>
        <v>KSA3075</v>
      </c>
      <c r="B23" s="10">
        <v>67.5</v>
      </c>
      <c r="C23" s="11">
        <v>4542.1438883666551</v>
      </c>
      <c r="D23" s="11">
        <v>5028.9627754118928</v>
      </c>
      <c r="E23" s="11">
        <v>5515.7816624571315</v>
      </c>
      <c r="F23" s="11">
        <v>6002.6005495023692</v>
      </c>
      <c r="G23" s="11">
        <v>6489.4194365476087</v>
      </c>
      <c r="H23" s="11">
        <v>6912</v>
      </c>
      <c r="I23" s="12">
        <v>12800</v>
      </c>
      <c r="J23" s="13">
        <v>1.5</v>
      </c>
      <c r="K23" s="13" t="s">
        <v>19</v>
      </c>
      <c r="L23" s="13">
        <v>2</v>
      </c>
      <c r="M23" s="14" t="s">
        <v>24</v>
      </c>
      <c r="N23" s="14" t="s">
        <v>21</v>
      </c>
      <c r="O23" s="14" t="s">
        <v>22</v>
      </c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9" t="str">
        <f>HYPERLINK("https://drive.google.com/open?id=0ByXlrcn4L69jRk5NQWVnLWl0bmM","KSA3076")</f>
        <v>KSA3076</v>
      </c>
      <c r="B24" s="10">
        <v>470.70000000000005</v>
      </c>
      <c r="C24" s="11">
        <v>4542.1438883666551</v>
      </c>
      <c r="D24" s="11">
        <v>5028.9627754118928</v>
      </c>
      <c r="E24" s="11">
        <v>5515.7816624571315</v>
      </c>
      <c r="F24" s="11">
        <v>6002.6005495023692</v>
      </c>
      <c r="G24" s="11">
        <v>6489.4194365476087</v>
      </c>
      <c r="H24" s="11">
        <v>6912</v>
      </c>
      <c r="I24" s="12">
        <v>12800</v>
      </c>
      <c r="J24" s="13">
        <v>1.5</v>
      </c>
      <c r="K24" s="13" t="s">
        <v>19</v>
      </c>
      <c r="L24" s="13">
        <v>2</v>
      </c>
      <c r="M24" s="14" t="s">
        <v>24</v>
      </c>
      <c r="N24" s="14" t="s">
        <v>21</v>
      </c>
      <c r="O24" s="14" t="s">
        <v>22</v>
      </c>
      <c r="P24" s="14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9" t="str">
        <f>HYPERLINK("https://drive.google.com/open?id=0ByXlrcn4L69jenJkWkQyaEFEUTg","KSA3081")</f>
        <v>KSA3081</v>
      </c>
      <c r="B25" s="10">
        <v>291.10000000000002</v>
      </c>
      <c r="C25" s="11">
        <v>4210.9458965065869</v>
      </c>
      <c r="D25" s="11">
        <v>4662.2675730381097</v>
      </c>
      <c r="E25" s="11">
        <v>5113.5892495696326</v>
      </c>
      <c r="F25" s="11">
        <v>5564.9109261011554</v>
      </c>
      <c r="G25" s="11">
        <v>6016.2326026326791</v>
      </c>
      <c r="H25" s="11">
        <v>6408.0000000000009</v>
      </c>
      <c r="I25" s="12">
        <v>11866.666666666668</v>
      </c>
      <c r="J25" s="13">
        <v>1.5</v>
      </c>
      <c r="K25" s="13" t="s">
        <v>19</v>
      </c>
      <c r="L25" s="13">
        <v>2</v>
      </c>
      <c r="M25" s="14" t="s">
        <v>24</v>
      </c>
      <c r="N25" s="14" t="s">
        <v>21</v>
      </c>
      <c r="O25" s="14" t="s">
        <v>22</v>
      </c>
      <c r="P25" s="14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9" t="str">
        <f>HYPERLINK("https://drive.google.com/open?id=0ByXlrcn4L69jdVgwdTRLSVVwTEk","KSA3082")</f>
        <v>KSA3082</v>
      </c>
      <c r="B26" s="10">
        <v>49</v>
      </c>
      <c r="C26" s="11">
        <v>3974.3759023208236</v>
      </c>
      <c r="D26" s="11">
        <v>4400.3424284854063</v>
      </c>
      <c r="E26" s="11">
        <v>4826.3089546499905</v>
      </c>
      <c r="F26" s="11">
        <v>5252.2754808145737</v>
      </c>
      <c r="G26" s="11">
        <v>5678.2420069791569</v>
      </c>
      <c r="H26" s="11">
        <v>6048.0000000000009</v>
      </c>
      <c r="I26" s="12">
        <v>11200</v>
      </c>
      <c r="J26" s="13">
        <v>1.5</v>
      </c>
      <c r="K26" s="13" t="s">
        <v>22</v>
      </c>
      <c r="L26" s="13">
        <v>2</v>
      </c>
      <c r="M26" s="14" t="s">
        <v>24</v>
      </c>
      <c r="N26" s="14" t="s">
        <v>21</v>
      </c>
      <c r="O26" s="14" t="s">
        <v>22</v>
      </c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9" t="str">
        <f>HYPERLINK("https://drive.google.com/open?id=0ByXlrcn4L69jdVgwdTRLSVVwTEk","KSA3083")</f>
        <v>KSA3083</v>
      </c>
      <c r="B27" s="10">
        <v>373</v>
      </c>
      <c r="C27" s="11">
        <v>3974.3759023208236</v>
      </c>
      <c r="D27" s="11">
        <v>4400.3424284854063</v>
      </c>
      <c r="E27" s="11">
        <v>4826.3089546499905</v>
      </c>
      <c r="F27" s="11">
        <v>5252.2754808145737</v>
      </c>
      <c r="G27" s="11">
        <v>5678.2420069791569</v>
      </c>
      <c r="H27" s="11">
        <v>6048.0000000000009</v>
      </c>
      <c r="I27" s="12">
        <v>11200</v>
      </c>
      <c r="J27" s="13">
        <v>1.5</v>
      </c>
      <c r="K27" s="13" t="s">
        <v>22</v>
      </c>
      <c r="L27" s="13">
        <v>2</v>
      </c>
      <c r="M27" s="14" t="s">
        <v>24</v>
      </c>
      <c r="N27" s="14" t="s">
        <v>21</v>
      </c>
      <c r="O27" s="14" t="s">
        <v>22</v>
      </c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9" t="str">
        <f>HYPERLINK("https://drive.google.com/open?id=0ByXlrcn4L69jdkZrVXhlQzFidFU","KSA3086")</f>
        <v>KSA3086</v>
      </c>
      <c r="B28" s="10">
        <v>82.9</v>
      </c>
      <c r="C28" s="11">
        <v>3737.8059081350598</v>
      </c>
      <c r="D28" s="11">
        <v>4138.417283932703</v>
      </c>
      <c r="E28" s="11">
        <v>4539.0286597303475</v>
      </c>
      <c r="F28" s="11">
        <v>4939.6400355279911</v>
      </c>
      <c r="G28" s="11">
        <v>5340.2514113256357</v>
      </c>
      <c r="H28" s="11">
        <v>5688</v>
      </c>
      <c r="I28" s="12">
        <v>10533.333333333332</v>
      </c>
      <c r="J28" s="13">
        <v>1.4</v>
      </c>
      <c r="K28" s="13" t="s">
        <v>22</v>
      </c>
      <c r="L28" s="13">
        <v>2</v>
      </c>
      <c r="M28" s="14" t="s">
        <v>24</v>
      </c>
      <c r="N28" s="14" t="s">
        <v>21</v>
      </c>
      <c r="O28" s="14" t="s">
        <v>22</v>
      </c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9" t="str">
        <f>HYPERLINK("https://drive.google.com/open?id=0ByXlrcn4L69jT2tNeEx3WVJ1eEU","KSA3087")</f>
        <v>KSA3087</v>
      </c>
      <c r="B29" s="10">
        <v>4.4000000000000004</v>
      </c>
      <c r="C29" s="11">
        <v>2744.2119325548542</v>
      </c>
      <c r="D29" s="11">
        <v>3038.3316768113527</v>
      </c>
      <c r="E29" s="11">
        <v>3332.4514210678508</v>
      </c>
      <c r="F29" s="11">
        <v>3626.5711653243484</v>
      </c>
      <c r="G29" s="11">
        <v>3920.6909095808469</v>
      </c>
      <c r="H29" s="11">
        <v>4176</v>
      </c>
      <c r="I29" s="12">
        <v>7733.3333333333339</v>
      </c>
      <c r="J29" s="13">
        <v>1</v>
      </c>
      <c r="K29" s="13" t="s">
        <v>19</v>
      </c>
      <c r="L29" s="13">
        <v>2</v>
      </c>
      <c r="M29" s="14" t="s">
        <v>24</v>
      </c>
      <c r="N29" s="14" t="s">
        <v>21</v>
      </c>
      <c r="O29" s="14" t="s">
        <v>22</v>
      </c>
      <c r="P29" s="14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9" t="str">
        <f>HYPERLINK("https://drive.google.com/open?id=0ByXlrcn4L69jT2tNeEx3WVJ1eEU","KSA3088")</f>
        <v>KSA3088</v>
      </c>
      <c r="B30" s="10">
        <v>420.2</v>
      </c>
      <c r="C30" s="11">
        <v>2744.2119325548542</v>
      </c>
      <c r="D30" s="11">
        <v>3038.3316768113527</v>
      </c>
      <c r="E30" s="11">
        <v>3332.4514210678508</v>
      </c>
      <c r="F30" s="11">
        <v>3626.5711653243484</v>
      </c>
      <c r="G30" s="11">
        <v>3920.6909095808469</v>
      </c>
      <c r="H30" s="11">
        <v>4176</v>
      </c>
      <c r="I30" s="12">
        <v>7733.3333333333339</v>
      </c>
      <c r="J30" s="13">
        <v>1</v>
      </c>
      <c r="K30" s="13" t="s">
        <v>19</v>
      </c>
      <c r="L30" s="13">
        <v>2</v>
      </c>
      <c r="M30" s="14" t="s">
        <v>24</v>
      </c>
      <c r="N30" s="14" t="s">
        <v>21</v>
      </c>
      <c r="O30" s="14" t="s">
        <v>22</v>
      </c>
      <c r="P30" s="1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9" t="str">
        <f>HYPERLINK("https://drive.google.com/open?id=0ByXlrcn4L69jTGV4b2JlWmkwODQ","KSA3091")</f>
        <v>KSA3091</v>
      </c>
      <c r="B31" s="10">
        <v>2.2999999999999998</v>
      </c>
      <c r="C31" s="11">
        <v>4163.6318976694338</v>
      </c>
      <c r="D31" s="11">
        <v>4609.8825441275685</v>
      </c>
      <c r="E31" s="11">
        <v>5056.1331905857041</v>
      </c>
      <c r="F31" s="11">
        <v>5502.3838370438389</v>
      </c>
      <c r="G31" s="11">
        <v>5948.6344835019736</v>
      </c>
      <c r="H31" s="11">
        <v>6336</v>
      </c>
      <c r="I31" s="12">
        <v>11733.333333333332</v>
      </c>
      <c r="J31" s="13">
        <v>1.5</v>
      </c>
      <c r="K31" s="13" t="s">
        <v>22</v>
      </c>
      <c r="L31" s="13">
        <v>2</v>
      </c>
      <c r="M31" s="14" t="s">
        <v>24</v>
      </c>
      <c r="N31" s="14" t="s">
        <v>21</v>
      </c>
      <c r="O31" s="14" t="s">
        <v>22</v>
      </c>
      <c r="P31" s="1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9" t="str">
        <f>HYPERLINK("https://drive.google.com/open?id=0ByXlrcn4L69jTGV4b2JlWmkwODQ","KSA3092")</f>
        <v>KSA3092</v>
      </c>
      <c r="B32" s="10">
        <v>2.6</v>
      </c>
      <c r="C32" s="11">
        <v>4163.6318976694338</v>
      </c>
      <c r="D32" s="11">
        <v>4609.8825441275685</v>
      </c>
      <c r="E32" s="11">
        <v>5056.1331905857041</v>
      </c>
      <c r="F32" s="11">
        <v>5502.3838370438389</v>
      </c>
      <c r="G32" s="11">
        <v>5948.6344835019736</v>
      </c>
      <c r="H32" s="11">
        <v>6336</v>
      </c>
      <c r="I32" s="12">
        <v>11733.333333333332</v>
      </c>
      <c r="J32" s="13">
        <v>1.5</v>
      </c>
      <c r="K32" s="13" t="s">
        <v>22</v>
      </c>
      <c r="L32" s="13">
        <v>2</v>
      </c>
      <c r="M32" s="14" t="s">
        <v>24</v>
      </c>
      <c r="N32" s="14" t="s">
        <v>21</v>
      </c>
      <c r="O32" s="14" t="s">
        <v>22</v>
      </c>
      <c r="P32" s="1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9" t="str">
        <f>HYPERLINK("https://drive.google.com/open?id=0ByXlrcn4L69jRFdIdHhYdFNuakE","KSA3093")</f>
        <v>KSA3093</v>
      </c>
      <c r="B33" s="10">
        <v>73.2</v>
      </c>
      <c r="C33" s="11">
        <v>3122.7239232520751</v>
      </c>
      <c r="D33" s="11">
        <v>3457.4119080956771</v>
      </c>
      <c r="E33" s="11">
        <v>3792.0998929392781</v>
      </c>
      <c r="F33" s="11">
        <v>4126.7878777828791</v>
      </c>
      <c r="G33" s="11">
        <v>4461.4758626264811</v>
      </c>
      <c r="H33" s="11">
        <v>4752</v>
      </c>
      <c r="I33" s="12">
        <v>8800</v>
      </c>
      <c r="J33" s="13">
        <v>1.5</v>
      </c>
      <c r="K33" s="13" t="s">
        <v>22</v>
      </c>
      <c r="L33" s="13">
        <v>2</v>
      </c>
      <c r="M33" s="14" t="s">
        <v>24</v>
      </c>
      <c r="N33" s="14" t="s">
        <v>21</v>
      </c>
      <c r="O33" s="14" t="s">
        <v>22</v>
      </c>
      <c r="P33" s="1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9" t="str">
        <f>HYPERLINK("https://drive.google.com/open?id=0ByXlrcn4L69jRFdIdHhYdFNuakE","KSA3094")</f>
        <v>KSA3094</v>
      </c>
      <c r="B34" s="10">
        <v>122.9</v>
      </c>
      <c r="C34" s="11">
        <v>3122.7239232520751</v>
      </c>
      <c r="D34" s="11">
        <v>3457.4119080956771</v>
      </c>
      <c r="E34" s="11">
        <v>3792.0998929392781</v>
      </c>
      <c r="F34" s="11">
        <v>4126.7878777828791</v>
      </c>
      <c r="G34" s="11">
        <v>4461.4758626264811</v>
      </c>
      <c r="H34" s="11">
        <v>4752</v>
      </c>
      <c r="I34" s="12">
        <v>8800</v>
      </c>
      <c r="J34" s="13">
        <v>1.5</v>
      </c>
      <c r="K34" s="13" t="s">
        <v>22</v>
      </c>
      <c r="L34" s="13">
        <v>2</v>
      </c>
      <c r="M34" s="14" t="s">
        <v>24</v>
      </c>
      <c r="N34" s="14" t="s">
        <v>21</v>
      </c>
      <c r="O34" s="14" t="s">
        <v>22</v>
      </c>
      <c r="P34" s="1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9" t="str">
        <f>HYPERLINK("https://drive.google.com/open?id=0ByXlrcn4L69jVnV0aFl5U1cyR0U","KSA3099")</f>
        <v>KSA3099</v>
      </c>
      <c r="B35" s="10">
        <v>240.2</v>
      </c>
      <c r="C35" s="11">
        <v>3548.5499127864496</v>
      </c>
      <c r="D35" s="11">
        <v>3928.8771682905417</v>
      </c>
      <c r="E35" s="11">
        <v>4309.2044237946338</v>
      </c>
      <c r="F35" s="11">
        <v>4689.531679298726</v>
      </c>
      <c r="G35" s="11">
        <v>5069.858934802819</v>
      </c>
      <c r="H35" s="11">
        <v>5400</v>
      </c>
      <c r="I35" s="12">
        <v>10000</v>
      </c>
      <c r="J35" s="13">
        <v>1.5</v>
      </c>
      <c r="K35" s="13" t="s">
        <v>22</v>
      </c>
      <c r="L35" s="13">
        <v>2</v>
      </c>
      <c r="M35" s="14" t="s">
        <v>24</v>
      </c>
      <c r="N35" s="14" t="s">
        <v>21</v>
      </c>
      <c r="O35" s="14" t="s">
        <v>22</v>
      </c>
      <c r="P35" s="1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9" t="str">
        <f>HYPERLINK("https://drive.google.com/open?id=0ByXlrcn4L69jVWFmSGRsSXQ3dEk","KSA3100")</f>
        <v>KSA3100</v>
      </c>
      <c r="B36" s="10">
        <v>388.6</v>
      </c>
      <c r="C36" s="11">
        <v>2365.6999418576329</v>
      </c>
      <c r="D36" s="11">
        <v>2619.2514455270275</v>
      </c>
      <c r="E36" s="11">
        <v>2872.8029491964226</v>
      </c>
      <c r="F36" s="11">
        <v>3126.3544528658172</v>
      </c>
      <c r="G36" s="11">
        <v>3379.9059565352127</v>
      </c>
      <c r="H36" s="11">
        <v>3600</v>
      </c>
      <c r="I36" s="12">
        <v>6666.6666666666661</v>
      </c>
      <c r="J36" s="13">
        <v>1</v>
      </c>
      <c r="K36" s="13" t="s">
        <v>19</v>
      </c>
      <c r="L36" s="13">
        <v>2</v>
      </c>
      <c r="M36" s="14" t="s">
        <v>24</v>
      </c>
      <c r="N36" s="14" t="s">
        <v>21</v>
      </c>
      <c r="O36" s="14" t="s">
        <v>22</v>
      </c>
      <c r="P36" s="1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9" t="str">
        <f>HYPERLINK("https://drive.google.com/open?id=0ByXlrcn4L69jM2VUbzlyNkEtakU","KSA3106")</f>
        <v>KSA3106</v>
      </c>
      <c r="B37" s="10">
        <v>364.09999999999997</v>
      </c>
      <c r="C37" s="11">
        <v>4684.0858848781136</v>
      </c>
      <c r="D37" s="11">
        <v>5186.1178621435147</v>
      </c>
      <c r="E37" s="11">
        <v>5688.1498394089167</v>
      </c>
      <c r="F37" s="11">
        <v>6190.1818166743196</v>
      </c>
      <c r="G37" s="11">
        <v>6692.2137939397217</v>
      </c>
      <c r="H37" s="11">
        <v>7128.0000000000009</v>
      </c>
      <c r="I37" s="12">
        <v>13200</v>
      </c>
      <c r="J37" s="13">
        <v>1.5</v>
      </c>
      <c r="K37" s="13" t="s">
        <v>19</v>
      </c>
      <c r="L37" s="13">
        <v>2</v>
      </c>
      <c r="M37" s="14" t="s">
        <v>25</v>
      </c>
      <c r="N37" s="14" t="s">
        <v>21</v>
      </c>
      <c r="O37" s="14" t="s">
        <v>22</v>
      </c>
      <c r="P37" s="1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9" t="str">
        <f>HYPERLINK("https://drive.google.com/open?id=0ByXlrcn4L69jM2VUbzlyNkEtakU","KSA3107")</f>
        <v>KSA3107</v>
      </c>
      <c r="B38" s="10">
        <v>5.2</v>
      </c>
      <c r="C38" s="11">
        <v>4684.0858848781136</v>
      </c>
      <c r="D38" s="11">
        <v>5186.1178621435147</v>
      </c>
      <c r="E38" s="11">
        <v>5688.1498394089167</v>
      </c>
      <c r="F38" s="11">
        <v>6190.1818166743196</v>
      </c>
      <c r="G38" s="11">
        <v>6692.2137939397217</v>
      </c>
      <c r="H38" s="11">
        <v>7128.0000000000009</v>
      </c>
      <c r="I38" s="12">
        <v>13200</v>
      </c>
      <c r="J38" s="13">
        <v>1.5</v>
      </c>
      <c r="K38" s="13" t="s">
        <v>19</v>
      </c>
      <c r="L38" s="13">
        <v>2</v>
      </c>
      <c r="M38" s="14" t="s">
        <v>25</v>
      </c>
      <c r="N38" s="14" t="s">
        <v>21</v>
      </c>
      <c r="O38" s="14" t="s">
        <v>22</v>
      </c>
      <c r="P38" s="1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9" t="str">
        <f>HYPERLINK("https://drive.google.com/open?id=0ByXlrcn4L69jNlR2bGVEd1BTNXM","KSA3109")</f>
        <v>KSA3109</v>
      </c>
      <c r="B39" s="10">
        <v>229.7</v>
      </c>
      <c r="C39" s="11">
        <v>3501.2359139492969</v>
      </c>
      <c r="D39" s="11">
        <v>3876.4921393800005</v>
      </c>
      <c r="E39" s="11">
        <v>4251.7483648107054</v>
      </c>
      <c r="F39" s="11">
        <v>4627.0045902414095</v>
      </c>
      <c r="G39" s="11">
        <v>5002.2608156721144</v>
      </c>
      <c r="H39" s="11">
        <v>5328.0000000000009</v>
      </c>
      <c r="I39" s="12">
        <v>9866.6666666666661</v>
      </c>
      <c r="J39" s="13">
        <v>1</v>
      </c>
      <c r="K39" s="13" t="s">
        <v>19</v>
      </c>
      <c r="L39" s="13">
        <v>2</v>
      </c>
      <c r="M39" s="14" t="s">
        <v>25</v>
      </c>
      <c r="N39" s="14" t="s">
        <v>21</v>
      </c>
      <c r="O39" s="14" t="s">
        <v>22</v>
      </c>
      <c r="P39" s="1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9" t="str">
        <f>HYPERLINK("https://drive.google.com/open?id=0ByXlrcn4L69jNlR2bGVEd1BTNXM","KSA3110")</f>
        <v>KSA3110</v>
      </c>
      <c r="B40" s="10">
        <v>403.7</v>
      </c>
      <c r="C40" s="11">
        <v>3501.2359139492969</v>
      </c>
      <c r="D40" s="11">
        <v>3876.4921393800005</v>
      </c>
      <c r="E40" s="11">
        <v>4251.7483648107054</v>
      </c>
      <c r="F40" s="11">
        <v>4627.0045902414095</v>
      </c>
      <c r="G40" s="11">
        <v>5002.2608156721144</v>
      </c>
      <c r="H40" s="11">
        <v>5328.0000000000009</v>
      </c>
      <c r="I40" s="12">
        <v>9866.6666666666661</v>
      </c>
      <c r="J40" s="13">
        <v>1</v>
      </c>
      <c r="K40" s="13" t="s">
        <v>19</v>
      </c>
      <c r="L40" s="13">
        <v>2</v>
      </c>
      <c r="M40" s="14" t="s">
        <v>25</v>
      </c>
      <c r="N40" s="14" t="s">
        <v>21</v>
      </c>
      <c r="O40" s="14" t="s">
        <v>22</v>
      </c>
      <c r="P40" s="1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9" t="str">
        <f>HYPERLINK("https://drive.google.com/open?id=0ByXlrcn4L69jNlR2bGVEd1BTNXM","KSA3111")</f>
        <v>KSA3111</v>
      </c>
      <c r="B41" s="10">
        <v>126.1</v>
      </c>
      <c r="C41" s="11">
        <v>3501.2359139492969</v>
      </c>
      <c r="D41" s="11">
        <v>3876.4921393800005</v>
      </c>
      <c r="E41" s="11">
        <v>4251.7483648107054</v>
      </c>
      <c r="F41" s="11">
        <v>4627.0045902414095</v>
      </c>
      <c r="G41" s="11">
        <v>5002.2608156721144</v>
      </c>
      <c r="H41" s="11">
        <v>5328.0000000000009</v>
      </c>
      <c r="I41" s="12">
        <v>9866.6666666666661</v>
      </c>
      <c r="J41" s="13">
        <v>1</v>
      </c>
      <c r="K41" s="13" t="s">
        <v>19</v>
      </c>
      <c r="L41" s="13">
        <v>2</v>
      </c>
      <c r="M41" s="14" t="s">
        <v>25</v>
      </c>
      <c r="N41" s="14" t="s">
        <v>21</v>
      </c>
      <c r="O41" s="14" t="s">
        <v>22</v>
      </c>
      <c r="P41" s="1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9" t="str">
        <f>HYPERLINK("https://drive.google.com/open?id=0ByXlrcn4L69jUnpDOWlGMGpFZEU","KSA3113")</f>
        <v>KSA3113</v>
      </c>
      <c r="B42" s="10">
        <v>110.50000000000001</v>
      </c>
      <c r="C42" s="11">
        <v>3406.607916274992</v>
      </c>
      <c r="D42" s="11">
        <v>3771.7220815589199</v>
      </c>
      <c r="E42" s="11">
        <v>4136.8362468428486</v>
      </c>
      <c r="F42" s="11">
        <v>4501.9504121267773</v>
      </c>
      <c r="G42" s="11">
        <v>4867.0645774107061</v>
      </c>
      <c r="H42" s="11">
        <v>5184.0000000000009</v>
      </c>
      <c r="I42" s="12">
        <v>9600</v>
      </c>
      <c r="J42" s="13">
        <v>1</v>
      </c>
      <c r="K42" s="13" t="s">
        <v>19</v>
      </c>
      <c r="L42" s="13">
        <v>2</v>
      </c>
      <c r="M42" s="14" t="s">
        <v>25</v>
      </c>
      <c r="N42" s="14" t="s">
        <v>21</v>
      </c>
      <c r="O42" s="14" t="s">
        <v>22</v>
      </c>
      <c r="P42" s="1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9" t="str">
        <f>HYPERLINK("https://drive.google.com/open?id=0ByXlrcn4L69jUnpDOWlGMGpFZEU","KSA3114")</f>
        <v>KSA3114</v>
      </c>
      <c r="B43" s="10">
        <v>159.80000000000001</v>
      </c>
      <c r="C43" s="11">
        <v>3406.607916274992</v>
      </c>
      <c r="D43" s="11">
        <v>3771.7220815589199</v>
      </c>
      <c r="E43" s="11">
        <v>4136.8362468428486</v>
      </c>
      <c r="F43" s="11">
        <v>4501.9504121267773</v>
      </c>
      <c r="G43" s="11">
        <v>4867.0645774107061</v>
      </c>
      <c r="H43" s="11">
        <v>5184.0000000000009</v>
      </c>
      <c r="I43" s="12">
        <v>9600</v>
      </c>
      <c r="J43" s="13">
        <v>1</v>
      </c>
      <c r="K43" s="13" t="s">
        <v>19</v>
      </c>
      <c r="L43" s="13">
        <v>2</v>
      </c>
      <c r="M43" s="14" t="s">
        <v>25</v>
      </c>
      <c r="N43" s="14" t="s">
        <v>21</v>
      </c>
      <c r="O43" s="14" t="s">
        <v>22</v>
      </c>
      <c r="P43" s="1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9" t="str">
        <f>HYPERLINK("https://drive.google.com/open?id=0ByXlrcn4L69jMDdoQzgzTDJHMWc","KSA3120")</f>
        <v>KSA3120</v>
      </c>
      <c r="B44" s="10">
        <v>235.7</v>
      </c>
      <c r="C44" s="11">
        <v>3974.3759023208236</v>
      </c>
      <c r="D44" s="11">
        <v>4400.3424284854063</v>
      </c>
      <c r="E44" s="11">
        <v>4826.3089546499905</v>
      </c>
      <c r="F44" s="11">
        <v>5252.2754808145737</v>
      </c>
      <c r="G44" s="11">
        <v>5678.2420069791569</v>
      </c>
      <c r="H44" s="11">
        <v>6048.0000000000009</v>
      </c>
      <c r="I44" s="12">
        <v>11200</v>
      </c>
      <c r="J44" s="13">
        <v>1.5</v>
      </c>
      <c r="K44" s="13" t="s">
        <v>22</v>
      </c>
      <c r="L44" s="13">
        <v>2</v>
      </c>
      <c r="M44" s="14" t="s">
        <v>25</v>
      </c>
      <c r="N44" s="14" t="s">
        <v>21</v>
      </c>
      <c r="O44" s="14" t="s">
        <v>22</v>
      </c>
      <c r="P44" s="1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9" t="str">
        <f>HYPERLINK("https://drive.google.com/open?id=0ByXlrcn4L69jYXRhWm5sSW53V1k","KSA3122")</f>
        <v>KSA3122</v>
      </c>
      <c r="B45" s="10">
        <v>171.4</v>
      </c>
      <c r="C45" s="11">
        <v>2602.2699360433967</v>
      </c>
      <c r="D45" s="11">
        <v>2881.1765900797309</v>
      </c>
      <c r="E45" s="11">
        <v>3160.0832441160651</v>
      </c>
      <c r="F45" s="11">
        <v>3438.9898981523993</v>
      </c>
      <c r="G45" s="11">
        <v>3717.8965521887339</v>
      </c>
      <c r="H45" s="11">
        <v>3960.0000000000005</v>
      </c>
      <c r="I45" s="12">
        <v>7333.3333333333339</v>
      </c>
      <c r="J45" s="13">
        <v>1</v>
      </c>
      <c r="K45" s="13" t="s">
        <v>19</v>
      </c>
      <c r="L45" s="13">
        <v>2</v>
      </c>
      <c r="M45" s="14" t="s">
        <v>25</v>
      </c>
      <c r="N45" s="14" t="s">
        <v>21</v>
      </c>
      <c r="O45" s="14" t="s">
        <v>22</v>
      </c>
      <c r="P45" s="1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9" t="str">
        <f>HYPERLINK("https://drive.google.com/open?id=0ByXlrcn4L69jYXRhWm5sSW53V1k","KSA3123")</f>
        <v>KSA3123</v>
      </c>
      <c r="B46" s="10">
        <v>462</v>
      </c>
      <c r="C46" s="11">
        <v>2602.2699360433967</v>
      </c>
      <c r="D46" s="11">
        <v>2881.1765900797309</v>
      </c>
      <c r="E46" s="11">
        <v>3160.0832441160651</v>
      </c>
      <c r="F46" s="11">
        <v>3438.9898981523993</v>
      </c>
      <c r="G46" s="11">
        <v>3717.8965521887339</v>
      </c>
      <c r="H46" s="11">
        <v>3960.0000000000005</v>
      </c>
      <c r="I46" s="12">
        <v>7333.3333333333339</v>
      </c>
      <c r="J46" s="13">
        <v>1</v>
      </c>
      <c r="K46" s="13" t="s">
        <v>19</v>
      </c>
      <c r="L46" s="13">
        <v>2</v>
      </c>
      <c r="M46" s="14" t="s">
        <v>25</v>
      </c>
      <c r="N46" s="14" t="s">
        <v>21</v>
      </c>
      <c r="O46" s="14" t="s">
        <v>22</v>
      </c>
      <c r="P46" s="1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9" t="str">
        <f>HYPERLINK("https://drive.google.com/open?id=0ByXlrcn4L69jemFoZ2J2TEVkYW8","KSA3128")</f>
        <v>KSA3128</v>
      </c>
      <c r="B47" s="10">
        <v>72.399999999999991</v>
      </c>
      <c r="C47" s="11">
        <v>3122.7239232520751</v>
      </c>
      <c r="D47" s="11">
        <v>3457.4119080956771</v>
      </c>
      <c r="E47" s="11">
        <v>3792.0998929392781</v>
      </c>
      <c r="F47" s="11">
        <v>4126.7878777828791</v>
      </c>
      <c r="G47" s="11">
        <v>4461.4758626264811</v>
      </c>
      <c r="H47" s="11">
        <v>4752</v>
      </c>
      <c r="I47" s="12">
        <v>8800</v>
      </c>
      <c r="J47" s="13">
        <v>1</v>
      </c>
      <c r="K47" s="13" t="s">
        <v>19</v>
      </c>
      <c r="L47" s="13">
        <v>2</v>
      </c>
      <c r="M47" s="14" t="s">
        <v>25</v>
      </c>
      <c r="N47" s="14" t="s">
        <v>21</v>
      </c>
      <c r="O47" s="14" t="s">
        <v>22</v>
      </c>
      <c r="P47" s="1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9" t="str">
        <f>HYPERLINK("https://drive.google.com/open?id=0ByXlrcn4L69jUXR6WmEyTFB6ZkE","KSA3129")</f>
        <v>KSA3129</v>
      </c>
      <c r="B48" s="10">
        <v>450.4</v>
      </c>
      <c r="C48" s="11">
        <v>2744.2119325548542</v>
      </c>
      <c r="D48" s="11">
        <v>3038.3316768113527</v>
      </c>
      <c r="E48" s="11">
        <v>3332.4514210678508</v>
      </c>
      <c r="F48" s="11">
        <v>3626.5711653243484</v>
      </c>
      <c r="G48" s="11">
        <v>3920.6909095808469</v>
      </c>
      <c r="H48" s="11">
        <v>4176</v>
      </c>
      <c r="I48" s="12">
        <v>7733.3333333333339</v>
      </c>
      <c r="J48" s="13">
        <v>1</v>
      </c>
      <c r="K48" s="13" t="s">
        <v>19</v>
      </c>
      <c r="L48" s="13">
        <v>2</v>
      </c>
      <c r="M48" s="14" t="s">
        <v>25</v>
      </c>
      <c r="N48" s="14" t="s">
        <v>21</v>
      </c>
      <c r="O48" s="14" t="s">
        <v>22</v>
      </c>
      <c r="P48" s="1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9" t="str">
        <f>HYPERLINK("https://drive.google.com/open?id=0ByXlrcn4L69jUXR6WmEyTFB6ZkE","KSA3130")</f>
        <v>KSA3130</v>
      </c>
      <c r="B49" s="10">
        <v>311.8</v>
      </c>
      <c r="C49" s="11">
        <v>2744.2119325548542</v>
      </c>
      <c r="D49" s="11">
        <v>3038.3316768113527</v>
      </c>
      <c r="E49" s="11">
        <v>3332.4514210678508</v>
      </c>
      <c r="F49" s="11">
        <v>3626.5711653243484</v>
      </c>
      <c r="G49" s="11">
        <v>3920.6909095808469</v>
      </c>
      <c r="H49" s="11">
        <v>4176</v>
      </c>
      <c r="I49" s="12">
        <v>7733.3333333333339</v>
      </c>
      <c r="J49" s="13">
        <v>1</v>
      </c>
      <c r="K49" s="13" t="s">
        <v>19</v>
      </c>
      <c r="L49" s="13">
        <v>2</v>
      </c>
      <c r="M49" s="14" t="s">
        <v>25</v>
      </c>
      <c r="N49" s="14" t="s">
        <v>21</v>
      </c>
      <c r="O49" s="14" t="s">
        <v>22</v>
      </c>
      <c r="P49" s="1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9" t="str">
        <f>HYPERLINK("https://drive.google.com/open?id=0ByXlrcn4L69jWExibUtWSUFoUFE","KSA3135")</f>
        <v>KSA3135</v>
      </c>
      <c r="B50" s="10">
        <v>370.2</v>
      </c>
      <c r="C50" s="11">
        <v>2602.2699360433967</v>
      </c>
      <c r="D50" s="11">
        <v>2881.1765900797309</v>
      </c>
      <c r="E50" s="11">
        <v>3160.0832441160651</v>
      </c>
      <c r="F50" s="11">
        <v>3438.9898981523993</v>
      </c>
      <c r="G50" s="11">
        <v>3717.8965521887339</v>
      </c>
      <c r="H50" s="11">
        <v>3960.0000000000005</v>
      </c>
      <c r="I50" s="12">
        <v>7333.3333333333339</v>
      </c>
      <c r="J50" s="13">
        <v>1</v>
      </c>
      <c r="K50" s="13" t="s">
        <v>19</v>
      </c>
      <c r="L50" s="13">
        <v>2</v>
      </c>
      <c r="M50" s="14" t="s">
        <v>25</v>
      </c>
      <c r="N50" s="14" t="s">
        <v>21</v>
      </c>
      <c r="O50" s="14" t="s">
        <v>22</v>
      </c>
      <c r="P50" s="1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9" t="str">
        <f>HYPERLINK("https://drive.google.com/open?id=0ByXlrcn4L69jUGdjSjB3UFgtMnc","KSA3148")</f>
        <v>KSA3148</v>
      </c>
      <c r="B51" s="10">
        <v>15.8</v>
      </c>
      <c r="C51" s="11">
        <v>2838.8399302291596</v>
      </c>
      <c r="D51" s="11">
        <v>3143.1017346324329</v>
      </c>
      <c r="E51" s="11">
        <v>3447.3635390357072</v>
      </c>
      <c r="F51" s="11">
        <v>3751.625343438981</v>
      </c>
      <c r="G51" s="11">
        <v>4055.8871478422548</v>
      </c>
      <c r="H51" s="11">
        <v>4320</v>
      </c>
      <c r="I51" s="12">
        <v>8000</v>
      </c>
      <c r="J51" s="13">
        <v>1</v>
      </c>
      <c r="K51" s="13" t="s">
        <v>19</v>
      </c>
      <c r="L51" s="13">
        <v>2</v>
      </c>
      <c r="M51" s="14" t="s">
        <v>26</v>
      </c>
      <c r="N51" s="14" t="s">
        <v>21</v>
      </c>
      <c r="O51" s="14" t="s">
        <v>22</v>
      </c>
      <c r="P51" s="1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9" t="str">
        <f>HYPERLINK("https://drive.google.com/open?id=0ByXlrcn4L69jUGdjSjB3UFgtMnc","KSA3149")</f>
        <v>KSA3149</v>
      </c>
      <c r="B52" s="10">
        <v>192.8</v>
      </c>
      <c r="C52" s="11">
        <v>2838.8399302291596</v>
      </c>
      <c r="D52" s="11">
        <v>3143.1017346324329</v>
      </c>
      <c r="E52" s="11">
        <v>3447.3635390357072</v>
      </c>
      <c r="F52" s="11">
        <v>3751.625343438981</v>
      </c>
      <c r="G52" s="11">
        <v>4055.8871478422548</v>
      </c>
      <c r="H52" s="11">
        <v>4320</v>
      </c>
      <c r="I52" s="12">
        <v>8000</v>
      </c>
      <c r="J52" s="13">
        <v>1</v>
      </c>
      <c r="K52" s="13" t="s">
        <v>19</v>
      </c>
      <c r="L52" s="13">
        <v>2</v>
      </c>
      <c r="M52" s="14" t="s">
        <v>26</v>
      </c>
      <c r="N52" s="14" t="s">
        <v>21</v>
      </c>
      <c r="O52" s="14" t="s">
        <v>22</v>
      </c>
      <c r="P52" s="1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9" t="str">
        <f>HYPERLINK("https://drive.google.com/open?id=0ByXlrcn4L69jUGdjSjB3UFgtMnc","KSA3150")</f>
        <v>KSA3150</v>
      </c>
      <c r="B53" s="10">
        <v>490.9</v>
      </c>
      <c r="C53" s="11">
        <v>2838.8399302291596</v>
      </c>
      <c r="D53" s="11">
        <v>3143.1017346324329</v>
      </c>
      <c r="E53" s="11">
        <v>3447.3635390357072</v>
      </c>
      <c r="F53" s="11">
        <v>3751.625343438981</v>
      </c>
      <c r="G53" s="11">
        <v>4055.8871478422548</v>
      </c>
      <c r="H53" s="11">
        <v>4320</v>
      </c>
      <c r="I53" s="12">
        <v>8000</v>
      </c>
      <c r="J53" s="13">
        <v>1</v>
      </c>
      <c r="K53" s="13" t="s">
        <v>19</v>
      </c>
      <c r="L53" s="13">
        <v>2</v>
      </c>
      <c r="M53" s="14" t="s">
        <v>26</v>
      </c>
      <c r="N53" s="14" t="s">
        <v>21</v>
      </c>
      <c r="O53" s="14" t="s">
        <v>22</v>
      </c>
      <c r="P53" s="1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9" t="str">
        <f>HYPERLINK("https://drive.google.com/open?id=0ByXlrcn4L69jRER2ZUtmeDMyQjg","KSA3151")</f>
        <v>KSA3151</v>
      </c>
      <c r="B54" s="10">
        <v>114.6</v>
      </c>
      <c r="C54" s="11">
        <v>3690.4919092979076</v>
      </c>
      <c r="D54" s="11">
        <v>4086.0322550221636</v>
      </c>
      <c r="E54" s="11">
        <v>4481.57260074642</v>
      </c>
      <c r="F54" s="11">
        <v>4877.1129464706755</v>
      </c>
      <c r="G54" s="11">
        <v>5272.653292194932</v>
      </c>
      <c r="H54" s="11">
        <v>5616</v>
      </c>
      <c r="I54" s="12">
        <v>10400</v>
      </c>
      <c r="J54" s="13">
        <v>1.5</v>
      </c>
      <c r="K54" s="13" t="s">
        <v>19</v>
      </c>
      <c r="L54" s="13">
        <v>2</v>
      </c>
      <c r="M54" s="14" t="s">
        <v>26</v>
      </c>
      <c r="N54" s="14" t="s">
        <v>21</v>
      </c>
      <c r="O54" s="14" t="s">
        <v>22</v>
      </c>
      <c r="P54" s="1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9" t="str">
        <f>HYPERLINK("https://drive.google.com/open?id=0ByXlrcn4L69jMWpZODJ6azlDNjQ","KSA3152")</f>
        <v>KSA3152</v>
      </c>
      <c r="B55" s="10">
        <v>160.69999999999999</v>
      </c>
      <c r="C55" s="11">
        <v>4542.1438883666551</v>
      </c>
      <c r="D55" s="11">
        <v>5028.9627754118928</v>
      </c>
      <c r="E55" s="11">
        <v>5515.7816624571315</v>
      </c>
      <c r="F55" s="11">
        <v>6002.6005495023692</v>
      </c>
      <c r="G55" s="11">
        <v>6489.4194365476087</v>
      </c>
      <c r="H55" s="11">
        <v>6912</v>
      </c>
      <c r="I55" s="12">
        <v>12800</v>
      </c>
      <c r="J55" s="13">
        <v>1.5</v>
      </c>
      <c r="K55" s="13" t="s">
        <v>22</v>
      </c>
      <c r="L55" s="13">
        <v>2</v>
      </c>
      <c r="M55" s="14" t="s">
        <v>26</v>
      </c>
      <c r="N55" s="14" t="s">
        <v>21</v>
      </c>
      <c r="O55" s="14" t="s">
        <v>22</v>
      </c>
      <c r="P55" s="1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9" t="str">
        <f>HYPERLINK("https://drive.google.com/open?id=0ByXlrcn4L69jeEcyWnFKTmxwZjA","KSA3156")</f>
        <v>KSA3156</v>
      </c>
      <c r="B56" s="10">
        <v>285.10000000000002</v>
      </c>
      <c r="C56" s="11">
        <v>4684.0858848781136</v>
      </c>
      <c r="D56" s="11">
        <v>5186.1178621435147</v>
      </c>
      <c r="E56" s="11">
        <v>5688.1498394089167</v>
      </c>
      <c r="F56" s="11">
        <v>6190.1818166743196</v>
      </c>
      <c r="G56" s="11">
        <v>6692.2137939397217</v>
      </c>
      <c r="H56" s="11">
        <v>7128.0000000000009</v>
      </c>
      <c r="I56" s="12">
        <v>13200</v>
      </c>
      <c r="J56" s="13">
        <v>1.5</v>
      </c>
      <c r="K56" s="13" t="s">
        <v>19</v>
      </c>
      <c r="L56" s="13">
        <v>2</v>
      </c>
      <c r="M56" s="14" t="s">
        <v>26</v>
      </c>
      <c r="N56" s="14" t="s">
        <v>21</v>
      </c>
      <c r="O56" s="14" t="s">
        <v>22</v>
      </c>
      <c r="P56" s="1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9" t="str">
        <f>HYPERLINK("https://drive.google.com/open?id=0ByXlrcn4L69jeEcyWnFKTmxwZjA","KSA3157")</f>
        <v>KSA3157</v>
      </c>
      <c r="B57" s="10">
        <v>392.70000000000005</v>
      </c>
      <c r="C57" s="11">
        <v>4684.0858848781136</v>
      </c>
      <c r="D57" s="11">
        <v>5186.1178621435147</v>
      </c>
      <c r="E57" s="11">
        <v>5688.1498394089167</v>
      </c>
      <c r="F57" s="11">
        <v>6190.1818166743196</v>
      </c>
      <c r="G57" s="11">
        <v>6692.2137939397217</v>
      </c>
      <c r="H57" s="11">
        <v>7128.0000000000009</v>
      </c>
      <c r="I57" s="12">
        <v>13200</v>
      </c>
      <c r="J57" s="13">
        <v>1.5</v>
      </c>
      <c r="K57" s="13" t="s">
        <v>19</v>
      </c>
      <c r="L57" s="13">
        <v>2</v>
      </c>
      <c r="M57" s="14" t="s">
        <v>26</v>
      </c>
      <c r="N57" s="14" t="s">
        <v>21</v>
      </c>
      <c r="O57" s="14" t="s">
        <v>22</v>
      </c>
      <c r="P57" s="1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9" t="str">
        <f>HYPERLINK("https://drive.google.com/open?id=0ByXlrcn4L69jMjRJTzRPbXFLV1U","KSA3164")</f>
        <v>KSA3164</v>
      </c>
      <c r="B58" s="10">
        <v>134.29999999999998</v>
      </c>
      <c r="C58" s="11">
        <v>3501.2359139492969</v>
      </c>
      <c r="D58" s="11">
        <v>3876.4921393800005</v>
      </c>
      <c r="E58" s="11">
        <v>4251.7483648107054</v>
      </c>
      <c r="F58" s="11">
        <v>4627.0045902414095</v>
      </c>
      <c r="G58" s="11">
        <v>5002.2608156721144</v>
      </c>
      <c r="H58" s="11">
        <v>5328.0000000000009</v>
      </c>
      <c r="I58" s="12">
        <v>9866.6666666666661</v>
      </c>
      <c r="J58" s="13">
        <v>1</v>
      </c>
      <c r="K58" s="13" t="s">
        <v>19</v>
      </c>
      <c r="L58" s="13">
        <v>2</v>
      </c>
      <c r="M58" s="14" t="s">
        <v>26</v>
      </c>
      <c r="N58" s="14" t="s">
        <v>21</v>
      </c>
      <c r="O58" s="14" t="s">
        <v>22</v>
      </c>
      <c r="P58" s="1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9" t="str">
        <f>HYPERLINK("https://drive.google.com/open?id=0ByXlrcn4L69jTUUwZVFqUDNkNlU","KSA3168")</f>
        <v>KSA3168</v>
      </c>
      <c r="B59" s="10">
        <v>36.1</v>
      </c>
      <c r="C59" s="11">
        <v>4447.5158906923498</v>
      </c>
      <c r="D59" s="11">
        <v>4924.1927175908122</v>
      </c>
      <c r="E59" s="11">
        <v>5400.8695444892746</v>
      </c>
      <c r="F59" s="11">
        <v>5877.5463713877361</v>
      </c>
      <c r="G59" s="11">
        <v>6354.2231982861995</v>
      </c>
      <c r="H59" s="11">
        <v>6768</v>
      </c>
      <c r="I59" s="12">
        <v>12533.333333333332</v>
      </c>
      <c r="J59" s="13">
        <v>1.5</v>
      </c>
      <c r="K59" s="13" t="s">
        <v>19</v>
      </c>
      <c r="L59" s="13">
        <v>2</v>
      </c>
      <c r="M59" s="14" t="s">
        <v>26</v>
      </c>
      <c r="N59" s="14" t="s">
        <v>21</v>
      </c>
      <c r="O59" s="14" t="s">
        <v>22</v>
      </c>
      <c r="P59" s="1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9" t="str">
        <f>HYPERLINK("https://drive.google.com/open?id=0ByXlrcn4L69jRUhxSWdyRGJBMlU","KSA3178")</f>
        <v>KSA3178</v>
      </c>
      <c r="B60" s="10">
        <v>3.8</v>
      </c>
      <c r="C60" s="11">
        <v>3595.8639116236018</v>
      </c>
      <c r="D60" s="11">
        <v>3981.262197201082</v>
      </c>
      <c r="E60" s="11">
        <v>4366.6604827785632</v>
      </c>
      <c r="F60" s="11">
        <v>4752.0587683560425</v>
      </c>
      <c r="G60" s="11">
        <v>5137.4570539335227</v>
      </c>
      <c r="H60" s="11">
        <v>5472</v>
      </c>
      <c r="I60" s="12">
        <v>10133.333333333334</v>
      </c>
      <c r="J60" s="13">
        <v>1</v>
      </c>
      <c r="K60" s="13" t="s">
        <v>19</v>
      </c>
      <c r="L60" s="13">
        <v>2</v>
      </c>
      <c r="M60" s="14"/>
      <c r="N60" s="14" t="s">
        <v>21</v>
      </c>
      <c r="O60" s="14" t="s">
        <v>22</v>
      </c>
      <c r="P60" s="1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9" t="str">
        <f>HYPERLINK("https://drive.google.com/open?id=0ByXlrcn4L69jenJlZ0xjbFVHUFE","KSA3179")</f>
        <v>KSA3179</v>
      </c>
      <c r="B61" s="10">
        <v>619.5</v>
      </c>
      <c r="C61" s="11">
        <v>3501.2359139492969</v>
      </c>
      <c r="D61" s="11">
        <v>3876.4921393800005</v>
      </c>
      <c r="E61" s="11">
        <v>4251.7483648107054</v>
      </c>
      <c r="F61" s="11">
        <v>4627.0045902414095</v>
      </c>
      <c r="G61" s="11">
        <v>5002.2608156721144</v>
      </c>
      <c r="H61" s="11">
        <v>5328.0000000000009</v>
      </c>
      <c r="I61" s="12">
        <v>9866.6666666666661</v>
      </c>
      <c r="J61" s="13">
        <v>1</v>
      </c>
      <c r="K61" s="13" t="s">
        <v>19</v>
      </c>
      <c r="L61" s="13">
        <v>2</v>
      </c>
      <c r="M61" s="14"/>
      <c r="N61" s="14" t="s">
        <v>21</v>
      </c>
      <c r="O61" s="14" t="s">
        <v>22</v>
      </c>
      <c r="P61" s="1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9" t="str">
        <f>HYPERLINK("https://drive.google.com/open?id=0ByXlrcn4L69jenJlZ0xjbFVHUFE","KSA3180")</f>
        <v>KSA3180</v>
      </c>
      <c r="B62" s="10">
        <v>201.00000000000003</v>
      </c>
      <c r="C62" s="11">
        <v>3501.2359139492969</v>
      </c>
      <c r="D62" s="11">
        <v>3876.4921393800005</v>
      </c>
      <c r="E62" s="11">
        <v>4251.7483648107054</v>
      </c>
      <c r="F62" s="11">
        <v>4627.0045902414095</v>
      </c>
      <c r="G62" s="11">
        <v>5002.2608156721144</v>
      </c>
      <c r="H62" s="11">
        <v>5328.0000000000009</v>
      </c>
      <c r="I62" s="12">
        <v>9866.6666666666661</v>
      </c>
      <c r="J62" s="13">
        <v>1</v>
      </c>
      <c r="K62" s="13" t="s">
        <v>19</v>
      </c>
      <c r="L62" s="13">
        <v>2</v>
      </c>
      <c r="M62" s="14"/>
      <c r="N62" s="14" t="s">
        <v>21</v>
      </c>
      <c r="O62" s="14" t="s">
        <v>22</v>
      </c>
      <c r="P62" s="1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9" t="str">
        <f>HYPERLINK("https://drive.google.com/open?id=0ByXlrcn4L69jZVp3VGxVMXQxRWc","KSA3186")</f>
        <v>KSA3186</v>
      </c>
      <c r="B63" s="10">
        <v>334.59999999999997</v>
      </c>
      <c r="C63" s="11">
        <v>3311.9799186006862</v>
      </c>
      <c r="D63" s="11">
        <v>3666.9520237378392</v>
      </c>
      <c r="E63" s="11">
        <v>4021.9241288749918</v>
      </c>
      <c r="F63" s="11">
        <v>4376.8962340121452</v>
      </c>
      <c r="G63" s="11">
        <v>4731.8683391492978</v>
      </c>
      <c r="H63" s="11">
        <v>5040.0000000000009</v>
      </c>
      <c r="I63" s="12">
        <v>9333.3333333333339</v>
      </c>
      <c r="J63" s="13">
        <v>1</v>
      </c>
      <c r="K63" s="13" t="s">
        <v>22</v>
      </c>
      <c r="L63" s="13">
        <v>2</v>
      </c>
      <c r="M63" s="14"/>
      <c r="N63" s="14" t="s">
        <v>21</v>
      </c>
      <c r="O63" s="14" t="s">
        <v>22</v>
      </c>
      <c r="P63" s="1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9" t="str">
        <f>HYPERLINK("https://drive.google.com/open?id=0ByXlrcn4L69jZVp3VGxVMXQxRWc","KSA3187")</f>
        <v>KSA3187</v>
      </c>
      <c r="B64" s="10">
        <v>4</v>
      </c>
      <c r="C64" s="11">
        <v>3311.9799186006862</v>
      </c>
      <c r="D64" s="11">
        <v>3666.9520237378392</v>
      </c>
      <c r="E64" s="11">
        <v>4021.9241288749918</v>
      </c>
      <c r="F64" s="11">
        <v>4376.8962340121452</v>
      </c>
      <c r="G64" s="11">
        <v>4731.8683391492978</v>
      </c>
      <c r="H64" s="11">
        <v>5040.0000000000009</v>
      </c>
      <c r="I64" s="12">
        <v>9333.3333333333339</v>
      </c>
      <c r="J64" s="13">
        <v>1</v>
      </c>
      <c r="K64" s="13" t="s">
        <v>22</v>
      </c>
      <c r="L64" s="13">
        <v>2</v>
      </c>
      <c r="M64" s="14"/>
      <c r="N64" s="14" t="s">
        <v>21</v>
      </c>
      <c r="O64" s="14" t="s">
        <v>22</v>
      </c>
      <c r="P64" s="1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9" t="str">
        <f>HYPERLINK("https://drive.google.com/open?id=0ByXlrcn4L69jXzJ3ODhaUVVLODg","KSA3191")</f>
        <v>KSA3191</v>
      </c>
      <c r="B65" s="10">
        <v>115.6</v>
      </c>
      <c r="C65" s="11">
        <v>2933.4679279034644</v>
      </c>
      <c r="D65" s="11">
        <v>3247.871792453514</v>
      </c>
      <c r="E65" s="11">
        <v>3562.2756570035644</v>
      </c>
      <c r="F65" s="11">
        <v>3876.679521553614</v>
      </c>
      <c r="G65" s="11">
        <v>4191.0833861036635</v>
      </c>
      <c r="H65" s="11">
        <v>4464</v>
      </c>
      <c r="I65" s="12">
        <v>8266.6666666666661</v>
      </c>
      <c r="J65" s="13">
        <v>1</v>
      </c>
      <c r="K65" s="13" t="s">
        <v>19</v>
      </c>
      <c r="L65" s="13">
        <v>2</v>
      </c>
      <c r="M65" s="14"/>
      <c r="N65" s="14" t="s">
        <v>21</v>
      </c>
      <c r="O65" s="14" t="s">
        <v>22</v>
      </c>
      <c r="P65" s="1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9" t="str">
        <f>HYPERLINK("https://drive.google.com/open?id=0ByXlrcn4L69jXzJ3ODhaUVVLODg","KSA3192")</f>
        <v>KSA3192</v>
      </c>
      <c r="B66" s="10">
        <v>110</v>
      </c>
      <c r="C66" s="11">
        <v>2933.4679279034644</v>
      </c>
      <c r="D66" s="11">
        <v>3247.871792453514</v>
      </c>
      <c r="E66" s="11">
        <v>3562.2756570035644</v>
      </c>
      <c r="F66" s="11">
        <v>3876.679521553614</v>
      </c>
      <c r="G66" s="11">
        <v>4191.0833861036635</v>
      </c>
      <c r="H66" s="11">
        <v>4464</v>
      </c>
      <c r="I66" s="12">
        <v>8266.6666666666661</v>
      </c>
      <c r="J66" s="13">
        <v>1</v>
      </c>
      <c r="K66" s="13" t="s">
        <v>19</v>
      </c>
      <c r="L66" s="13">
        <v>2</v>
      </c>
      <c r="M66" s="14"/>
      <c r="N66" s="14" t="s">
        <v>21</v>
      </c>
      <c r="O66" s="14" t="s">
        <v>22</v>
      </c>
      <c r="P66" s="1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9" t="str">
        <f>HYPERLINK("https://drive.google.com/open?id=0ByXlrcn4L69jMXIxQ0E5SE50ZEU","KSA3193")</f>
        <v>KSA3193</v>
      </c>
      <c r="B67" s="10">
        <v>180.7</v>
      </c>
      <c r="C67" s="11">
        <v>4447.5158906923498</v>
      </c>
      <c r="D67" s="11">
        <v>4924.1927175908122</v>
      </c>
      <c r="E67" s="11">
        <v>5400.8695444892746</v>
      </c>
      <c r="F67" s="11">
        <v>5877.5463713877361</v>
      </c>
      <c r="G67" s="11">
        <v>6354.2231982861995</v>
      </c>
      <c r="H67" s="11">
        <v>6768</v>
      </c>
      <c r="I67" s="12">
        <v>12533.333333333332</v>
      </c>
      <c r="J67" s="13">
        <v>1.45</v>
      </c>
      <c r="K67" s="13" t="s">
        <v>19</v>
      </c>
      <c r="L67" s="13">
        <v>2</v>
      </c>
      <c r="M67" s="14"/>
      <c r="N67" s="14" t="s">
        <v>21</v>
      </c>
      <c r="O67" s="14" t="s">
        <v>22</v>
      </c>
      <c r="P67" s="1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9" t="str">
        <f>HYPERLINK("https://drive.google.com/open?id=0ByXlrcn4L69jQzYxQUViXzM1ZGM","KSA3205")</f>
        <v>KSA3205</v>
      </c>
      <c r="B68" s="10">
        <v>13.3</v>
      </c>
      <c r="C68" s="11">
        <v>2744.2119325548542</v>
      </c>
      <c r="D68" s="11">
        <v>3038.3316768113527</v>
      </c>
      <c r="E68" s="11">
        <v>3332.4514210678508</v>
      </c>
      <c r="F68" s="11">
        <v>3626.5711653243484</v>
      </c>
      <c r="G68" s="11">
        <v>3920.6909095808469</v>
      </c>
      <c r="H68" s="11">
        <v>4176</v>
      </c>
      <c r="I68" s="12">
        <v>7733.3333333333339</v>
      </c>
      <c r="J68" s="13">
        <v>1</v>
      </c>
      <c r="K68" s="13" t="s">
        <v>19</v>
      </c>
      <c r="L68" s="13">
        <v>2</v>
      </c>
      <c r="M68" s="14"/>
      <c r="N68" s="14" t="s">
        <v>21</v>
      </c>
      <c r="O68" s="14" t="s">
        <v>22</v>
      </c>
      <c r="P68" s="1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9" t="str">
        <f>HYPERLINK("https://drive.google.com/open?id=0ByXlrcn4L69jQzYxQUViXzM1ZGM","KSA3206")</f>
        <v>KSA3206</v>
      </c>
      <c r="B69" s="10">
        <v>8.4</v>
      </c>
      <c r="C69" s="11">
        <v>2744.2119325548542</v>
      </c>
      <c r="D69" s="11">
        <v>3038.3316768113527</v>
      </c>
      <c r="E69" s="11">
        <v>3332.4514210678508</v>
      </c>
      <c r="F69" s="11">
        <v>3626.5711653243484</v>
      </c>
      <c r="G69" s="11">
        <v>3920.6909095808469</v>
      </c>
      <c r="H69" s="11">
        <v>4176</v>
      </c>
      <c r="I69" s="12">
        <v>7733.3333333333339</v>
      </c>
      <c r="J69" s="13">
        <v>1</v>
      </c>
      <c r="K69" s="13" t="s">
        <v>19</v>
      </c>
      <c r="L69" s="13">
        <v>2</v>
      </c>
      <c r="M69" s="14"/>
      <c r="N69" s="14" t="s">
        <v>21</v>
      </c>
      <c r="O69" s="14" t="s">
        <v>22</v>
      </c>
      <c r="P69" s="1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9" t="str">
        <f>HYPERLINK("https://drive.google.com/open?id=0ByXlrcn4L69jeFZZQTNvQXRPWVk","KSA3219")</f>
        <v>KSA3219</v>
      </c>
      <c r="B70" s="10">
        <v>31.2</v>
      </c>
      <c r="C70" s="11">
        <v>3974.3759023208236</v>
      </c>
      <c r="D70" s="11">
        <v>4400.3424284854063</v>
      </c>
      <c r="E70" s="11">
        <v>4826.3089546499905</v>
      </c>
      <c r="F70" s="11">
        <v>5252.2754808145737</v>
      </c>
      <c r="G70" s="11">
        <v>5678.2420069791569</v>
      </c>
      <c r="H70" s="11">
        <v>6048.0000000000009</v>
      </c>
      <c r="I70" s="12">
        <v>11200</v>
      </c>
      <c r="J70" s="13">
        <v>1.5</v>
      </c>
      <c r="K70" s="13" t="s">
        <v>22</v>
      </c>
      <c r="L70" s="13">
        <v>2</v>
      </c>
      <c r="M70" s="14" t="s">
        <v>27</v>
      </c>
      <c r="N70" s="14" t="s">
        <v>21</v>
      </c>
      <c r="O70" s="14" t="s">
        <v>22</v>
      </c>
      <c r="P70" s="1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9" t="str">
        <f>HYPERLINK("https://drive.google.com/open?id=0ByXlrcn4L69jeFZZQTNvQXRPWVk","KSA3220")</f>
        <v>KSA3220</v>
      </c>
      <c r="B71" s="10">
        <v>48</v>
      </c>
      <c r="C71" s="11">
        <v>3974.3759023208236</v>
      </c>
      <c r="D71" s="11">
        <v>4400.3424284854063</v>
      </c>
      <c r="E71" s="11">
        <v>4826.3089546499905</v>
      </c>
      <c r="F71" s="11">
        <v>5252.2754808145737</v>
      </c>
      <c r="G71" s="11">
        <v>5678.2420069791569</v>
      </c>
      <c r="H71" s="11">
        <v>6048.0000000000009</v>
      </c>
      <c r="I71" s="12">
        <v>11200</v>
      </c>
      <c r="J71" s="13">
        <v>1.5</v>
      </c>
      <c r="K71" s="13" t="s">
        <v>22</v>
      </c>
      <c r="L71" s="13">
        <v>2</v>
      </c>
      <c r="M71" s="14" t="s">
        <v>27</v>
      </c>
      <c r="N71" s="14" t="s">
        <v>21</v>
      </c>
      <c r="O71" s="14" t="s">
        <v>22</v>
      </c>
      <c r="P71" s="1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4" t="s">
        <v>28</v>
      </c>
      <c r="B72" s="10">
        <v>8.8000000000000007</v>
      </c>
      <c r="C72" s="11">
        <v>1987.1879511604118</v>
      </c>
      <c r="D72" s="11">
        <v>2200.1712142427032</v>
      </c>
      <c r="E72" s="11">
        <v>2413.1544773249952</v>
      </c>
      <c r="F72" s="11">
        <v>2626.1377404072869</v>
      </c>
      <c r="G72" s="11">
        <v>2839.1210034895785</v>
      </c>
      <c r="H72" s="11">
        <v>3024.0000000000005</v>
      </c>
      <c r="I72" s="12">
        <v>5600</v>
      </c>
      <c r="J72" s="13">
        <v>1</v>
      </c>
      <c r="K72" s="13" t="s">
        <v>22</v>
      </c>
      <c r="L72" s="13"/>
      <c r="M72" s="14" t="s">
        <v>27</v>
      </c>
      <c r="N72" s="14" t="s">
        <v>21</v>
      </c>
      <c r="O72" s="14" t="s">
        <v>22</v>
      </c>
      <c r="P72" s="1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9" t="str">
        <f>HYPERLINK("https://drive.google.com/open?id=0ByXlrcn4L69jRkdiSm00UkVETjQ","KSA3235")</f>
        <v>KSA3235</v>
      </c>
      <c r="B73" s="10">
        <v>10.199999999999999</v>
      </c>
      <c r="C73" s="11">
        <v>3501.2359139492969</v>
      </c>
      <c r="D73" s="11">
        <v>3876.4921393800005</v>
      </c>
      <c r="E73" s="11">
        <v>4251.7483648107054</v>
      </c>
      <c r="F73" s="11">
        <v>4627.0045902414095</v>
      </c>
      <c r="G73" s="11">
        <v>5002.2608156721144</v>
      </c>
      <c r="H73" s="11">
        <v>5328.0000000000009</v>
      </c>
      <c r="I73" s="12">
        <v>9866.6666666666661</v>
      </c>
      <c r="J73" s="13">
        <v>1.5</v>
      </c>
      <c r="K73" s="13" t="s">
        <v>22</v>
      </c>
      <c r="L73" s="13">
        <v>2</v>
      </c>
      <c r="M73" s="14" t="s">
        <v>27</v>
      </c>
      <c r="N73" s="14" t="s">
        <v>21</v>
      </c>
      <c r="O73" s="14" t="s">
        <v>22</v>
      </c>
      <c r="P73" s="1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9" t="str">
        <f>HYPERLINK("https://drive.google.com/open?id=0ByXlrcn4L69jNnk3VmRvLXFwaEU","KSA3238")</f>
        <v>KSA3238</v>
      </c>
      <c r="B74" s="10">
        <v>136.4</v>
      </c>
      <c r="C74" s="11">
        <v>4163.6318976694338</v>
      </c>
      <c r="D74" s="11">
        <v>4609.8825441275685</v>
      </c>
      <c r="E74" s="11">
        <v>5056.1331905857041</v>
      </c>
      <c r="F74" s="11">
        <v>5502.3838370438389</v>
      </c>
      <c r="G74" s="11">
        <v>5948.6344835019736</v>
      </c>
      <c r="H74" s="11">
        <v>6336</v>
      </c>
      <c r="I74" s="12">
        <v>11733.333333333332</v>
      </c>
      <c r="J74" s="13">
        <v>1.5</v>
      </c>
      <c r="K74" s="13" t="s">
        <v>22</v>
      </c>
      <c r="L74" s="13">
        <v>2</v>
      </c>
      <c r="M74" s="14" t="s">
        <v>27</v>
      </c>
      <c r="N74" s="14" t="s">
        <v>21</v>
      </c>
      <c r="O74" s="14" t="s">
        <v>22</v>
      </c>
      <c r="P74" s="1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9" t="str">
        <f>HYPERLINK("https://drive.google.com/open?id=0ByXlrcn4L69jUVB0OUpadTRZWEU","KSA3245")</f>
        <v>KSA3245</v>
      </c>
      <c r="B75" s="10">
        <v>39.700000000000003</v>
      </c>
      <c r="C75" s="11">
        <v>2744.2119325548542</v>
      </c>
      <c r="D75" s="11">
        <v>3038.3316768113527</v>
      </c>
      <c r="E75" s="11">
        <v>3332.4514210678508</v>
      </c>
      <c r="F75" s="11">
        <v>3626.5711653243484</v>
      </c>
      <c r="G75" s="11">
        <v>3920.6909095808469</v>
      </c>
      <c r="H75" s="11">
        <v>4176</v>
      </c>
      <c r="I75" s="12">
        <v>7733.3333333333339</v>
      </c>
      <c r="J75" s="13">
        <v>1</v>
      </c>
      <c r="K75" s="13" t="s">
        <v>19</v>
      </c>
      <c r="L75" s="13">
        <v>2</v>
      </c>
      <c r="M75" s="14" t="s">
        <v>27</v>
      </c>
      <c r="N75" s="14" t="s">
        <v>21</v>
      </c>
      <c r="O75" s="14" t="s">
        <v>22</v>
      </c>
      <c r="P75" s="1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9" t="str">
        <f>HYPERLINK("https://drive.google.com/open?id=0ByXlrcn4L69jUVB0OUpadTRZWEU","KSA3246")</f>
        <v>KSA3246</v>
      </c>
      <c r="B76" s="10">
        <v>19</v>
      </c>
      <c r="C76" s="11">
        <v>2744.2119325548542</v>
      </c>
      <c r="D76" s="11">
        <v>3038.3316768113527</v>
      </c>
      <c r="E76" s="11">
        <v>3332.4514210678508</v>
      </c>
      <c r="F76" s="11">
        <v>3626.5711653243484</v>
      </c>
      <c r="G76" s="11">
        <v>3920.6909095808469</v>
      </c>
      <c r="H76" s="11">
        <v>4176</v>
      </c>
      <c r="I76" s="12">
        <v>7733.3333333333339</v>
      </c>
      <c r="J76" s="13">
        <v>1</v>
      </c>
      <c r="K76" s="13" t="s">
        <v>19</v>
      </c>
      <c r="L76" s="13">
        <v>2</v>
      </c>
      <c r="M76" s="14" t="s">
        <v>27</v>
      </c>
      <c r="N76" s="14" t="s">
        <v>21</v>
      </c>
      <c r="O76" s="14" t="s">
        <v>22</v>
      </c>
      <c r="P76" s="1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9" t="str">
        <f>HYPERLINK("https://drive.google.com/open?id=0ByXlrcn4L69jYmEwcW4xN2VaeXc","KSA3248")</f>
        <v>KSA3248</v>
      </c>
      <c r="B77" s="10">
        <v>37.200000000000003</v>
      </c>
      <c r="C77" s="11">
        <v>2791.5259313920069</v>
      </c>
      <c r="D77" s="11">
        <v>3090.7167057218926</v>
      </c>
      <c r="E77" s="11">
        <v>3389.9074800517787</v>
      </c>
      <c r="F77" s="11">
        <v>3689.0982543816644</v>
      </c>
      <c r="G77" s="11">
        <v>3988.2890287115511</v>
      </c>
      <c r="H77" s="11">
        <v>4248</v>
      </c>
      <c r="I77" s="12">
        <v>7866.6666666666661</v>
      </c>
      <c r="J77" s="13">
        <v>1.5</v>
      </c>
      <c r="K77" s="13" t="s">
        <v>22</v>
      </c>
      <c r="L77" s="13">
        <v>2</v>
      </c>
      <c r="M77" s="14" t="s">
        <v>27</v>
      </c>
      <c r="N77" s="14" t="s">
        <v>21</v>
      </c>
      <c r="O77" s="14" t="s">
        <v>22</v>
      </c>
      <c r="P77" s="1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9" t="str">
        <f>HYPERLINK("https://drive.google.com/open?id=0ByXlrcn4L69jYmEwcW4xN2VaeXc","KSA3249")</f>
        <v>KSA3249</v>
      </c>
      <c r="B78" s="10">
        <v>311.2</v>
      </c>
      <c r="C78" s="11">
        <v>2791.5259313920069</v>
      </c>
      <c r="D78" s="11">
        <v>3090.7167057218926</v>
      </c>
      <c r="E78" s="11">
        <v>3389.9074800517787</v>
      </c>
      <c r="F78" s="11">
        <v>3689.0982543816644</v>
      </c>
      <c r="G78" s="11">
        <v>3988.2890287115511</v>
      </c>
      <c r="H78" s="11">
        <v>4248</v>
      </c>
      <c r="I78" s="12">
        <v>7866.6666666666661</v>
      </c>
      <c r="J78" s="13">
        <v>1.5</v>
      </c>
      <c r="K78" s="13" t="s">
        <v>22</v>
      </c>
      <c r="L78" s="13">
        <v>2</v>
      </c>
      <c r="M78" s="14" t="s">
        <v>27</v>
      </c>
      <c r="N78" s="14" t="s">
        <v>21</v>
      </c>
      <c r="O78" s="14" t="s">
        <v>22</v>
      </c>
      <c r="P78" s="1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9" t="str">
        <f>HYPERLINK("https://drive.google.com/open?id=0ByXlrcn4L69jYmEwcW4xN2VaeXc","KSA3250")</f>
        <v>KSA3250</v>
      </c>
      <c r="B79" s="10">
        <v>2.2000000000000002</v>
      </c>
      <c r="C79" s="11">
        <v>2791.5259313920069</v>
      </c>
      <c r="D79" s="11">
        <v>3090.7167057218926</v>
      </c>
      <c r="E79" s="11">
        <v>3389.9074800517787</v>
      </c>
      <c r="F79" s="11">
        <v>3689.0982543816644</v>
      </c>
      <c r="G79" s="11">
        <v>3988.2890287115511</v>
      </c>
      <c r="H79" s="11">
        <v>4248</v>
      </c>
      <c r="I79" s="12">
        <v>7866.6666666666661</v>
      </c>
      <c r="J79" s="13">
        <v>1.5</v>
      </c>
      <c r="K79" s="13" t="s">
        <v>22</v>
      </c>
      <c r="L79" s="13">
        <v>2</v>
      </c>
      <c r="M79" s="14" t="s">
        <v>27</v>
      </c>
      <c r="N79" s="14" t="s">
        <v>21</v>
      </c>
      <c r="O79" s="14" t="s">
        <v>22</v>
      </c>
      <c r="P79" s="1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9" t="str">
        <f>HYPERLINK("https://drive.google.com/open?id=0ByXlrcn4L69jakxmNTZ0R09DMUE","KSA3274")</f>
        <v>KSA3274</v>
      </c>
      <c r="B80" s="10">
        <v>167</v>
      </c>
      <c r="C80" s="11">
        <v>5583.0518627840138</v>
      </c>
      <c r="D80" s="11">
        <v>6181.4334114437852</v>
      </c>
      <c r="E80" s="11">
        <v>6779.8149601035575</v>
      </c>
      <c r="F80" s="11">
        <v>7378.1965087633289</v>
      </c>
      <c r="G80" s="11">
        <v>7976.5780574231021</v>
      </c>
      <c r="H80" s="11">
        <v>8496</v>
      </c>
      <c r="I80" s="12">
        <v>15733.333333333332</v>
      </c>
      <c r="J80" s="13">
        <v>1.5</v>
      </c>
      <c r="K80" s="13" t="s">
        <v>19</v>
      </c>
      <c r="L80" s="13">
        <v>2</v>
      </c>
      <c r="M80" s="14"/>
      <c r="N80" s="14" t="s">
        <v>21</v>
      </c>
      <c r="O80" s="14" t="s">
        <v>22</v>
      </c>
      <c r="P80" s="1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9" t="str">
        <f>HYPERLINK("https://drive.google.com/open?id=0ByXlrcn4L69jakxmNTZ0R09DMUE","KSA3275")</f>
        <v>KSA3275</v>
      </c>
      <c r="B81" s="10">
        <v>186</v>
      </c>
      <c r="C81" s="11">
        <v>5583.0518627840138</v>
      </c>
      <c r="D81" s="11">
        <v>6181.4334114437852</v>
      </c>
      <c r="E81" s="11">
        <v>6779.8149601035575</v>
      </c>
      <c r="F81" s="11">
        <v>7378.1965087633289</v>
      </c>
      <c r="G81" s="11">
        <v>7976.5780574231021</v>
      </c>
      <c r="H81" s="11">
        <v>8496</v>
      </c>
      <c r="I81" s="12">
        <v>15733.333333333332</v>
      </c>
      <c r="J81" s="13">
        <v>1.5</v>
      </c>
      <c r="K81" s="13" t="s">
        <v>19</v>
      </c>
      <c r="L81" s="13">
        <v>2</v>
      </c>
      <c r="M81" s="14"/>
      <c r="N81" s="14" t="s">
        <v>21</v>
      </c>
      <c r="O81" s="14" t="s">
        <v>22</v>
      </c>
      <c r="P81" s="1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9" t="str">
        <f>HYPERLINK("https://drive.google.com/open?id=0ByXlrcn4L69jakxmNTZ0R09DMUE","KSA3276")</f>
        <v>KSA3276</v>
      </c>
      <c r="B82" s="10">
        <v>124.7</v>
      </c>
      <c r="C82" s="11">
        <v>5583.0518627840138</v>
      </c>
      <c r="D82" s="11">
        <v>6181.4334114437852</v>
      </c>
      <c r="E82" s="11">
        <v>6779.8149601035575</v>
      </c>
      <c r="F82" s="11">
        <v>7378.1965087633289</v>
      </c>
      <c r="G82" s="11">
        <v>7976.5780574231021</v>
      </c>
      <c r="H82" s="11">
        <v>8496</v>
      </c>
      <c r="I82" s="12">
        <v>15733.333333333332</v>
      </c>
      <c r="J82" s="13">
        <v>1.5</v>
      </c>
      <c r="K82" s="13" t="s">
        <v>19</v>
      </c>
      <c r="L82" s="13">
        <v>2</v>
      </c>
      <c r="M82" s="14"/>
      <c r="N82" s="14" t="s">
        <v>21</v>
      </c>
      <c r="O82" s="14" t="s">
        <v>22</v>
      </c>
      <c r="P82" s="1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9" t="str">
        <f>HYPERLINK("https://drive.google.com/open?id=0ByXlrcn4L69jT3JGUWJVX0ttckk","KSA3282")</f>
        <v>KSA3282</v>
      </c>
      <c r="B83" s="10">
        <v>131.69999999999999</v>
      </c>
      <c r="C83" s="11">
        <v>3217.3519209263809</v>
      </c>
      <c r="D83" s="11">
        <v>3562.1819659167572</v>
      </c>
      <c r="E83" s="11">
        <v>3907.0120109071349</v>
      </c>
      <c r="F83" s="11">
        <v>4251.8420558975122</v>
      </c>
      <c r="G83" s="11">
        <v>4596.6721008878894</v>
      </c>
      <c r="H83" s="11">
        <v>4896</v>
      </c>
      <c r="I83" s="12">
        <v>9066.6666666666661</v>
      </c>
      <c r="J83" s="13">
        <v>1</v>
      </c>
      <c r="K83" s="13" t="s">
        <v>19</v>
      </c>
      <c r="L83" s="13">
        <v>2</v>
      </c>
      <c r="M83" s="14"/>
      <c r="N83" s="14" t="s">
        <v>21</v>
      </c>
      <c r="O83" s="14" t="s">
        <v>22</v>
      </c>
      <c r="P83" s="1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9" t="str">
        <f>HYPERLINK("https://drive.google.com/open?id=0ByXlrcn4L69jT3JGUWJVX0ttckk","KSA3283")</f>
        <v>KSA3283</v>
      </c>
      <c r="B84" s="10">
        <v>487.8</v>
      </c>
      <c r="C84" s="11">
        <v>3217.3519209263809</v>
      </c>
      <c r="D84" s="11">
        <v>3562.1819659167572</v>
      </c>
      <c r="E84" s="11">
        <v>3907.0120109071349</v>
      </c>
      <c r="F84" s="11">
        <v>4251.8420558975122</v>
      </c>
      <c r="G84" s="11">
        <v>4596.6721008878894</v>
      </c>
      <c r="H84" s="11">
        <v>4896</v>
      </c>
      <c r="I84" s="12">
        <v>9066.6666666666661</v>
      </c>
      <c r="J84" s="13">
        <v>1</v>
      </c>
      <c r="K84" s="13" t="s">
        <v>19</v>
      </c>
      <c r="L84" s="13">
        <v>2</v>
      </c>
      <c r="M84" s="14"/>
      <c r="N84" s="14" t="s">
        <v>21</v>
      </c>
      <c r="O84" s="14" t="s">
        <v>22</v>
      </c>
      <c r="P84" s="1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9" t="str">
        <f>HYPERLINK("https://drive.google.com/open?id=0ByXlrcn4L69jVGNVVzdJdjh2REE","KSA3284")</f>
        <v>KSA3284</v>
      </c>
      <c r="B85" s="10">
        <v>27.5</v>
      </c>
      <c r="C85" s="11">
        <v>4352.8878930180454</v>
      </c>
      <c r="D85" s="11">
        <v>4819.4226597697316</v>
      </c>
      <c r="E85" s="11">
        <v>5285.9574265214178</v>
      </c>
      <c r="F85" s="11">
        <v>5752.4921932731049</v>
      </c>
      <c r="G85" s="11">
        <v>6219.0269600247921</v>
      </c>
      <c r="H85" s="11">
        <v>6624.0000000000009</v>
      </c>
      <c r="I85" s="12">
        <v>12266.666666666668</v>
      </c>
      <c r="J85" s="13">
        <v>1.5</v>
      </c>
      <c r="K85" s="13" t="s">
        <v>22</v>
      </c>
      <c r="L85" s="13">
        <v>2</v>
      </c>
      <c r="M85" s="14"/>
      <c r="N85" s="14" t="s">
        <v>21</v>
      </c>
      <c r="O85" s="14" t="s">
        <v>22</v>
      </c>
      <c r="P85" s="1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9" t="str">
        <f>HYPERLINK("https://drive.google.com/open?id=0ByXlrcn4L69jdHU2ajQxN3NLZjQ","KSA3296")</f>
        <v>KSA3296</v>
      </c>
      <c r="B86" s="10">
        <v>3.1</v>
      </c>
      <c r="C86" s="11">
        <v>3974.3759023208236</v>
      </c>
      <c r="D86" s="11">
        <v>4400.3424284854063</v>
      </c>
      <c r="E86" s="11">
        <v>4826.3089546499905</v>
      </c>
      <c r="F86" s="11">
        <v>5252.2754808145737</v>
      </c>
      <c r="G86" s="11">
        <v>5678.2420069791569</v>
      </c>
      <c r="H86" s="11">
        <v>6048.0000000000009</v>
      </c>
      <c r="I86" s="12">
        <v>11200</v>
      </c>
      <c r="J86" s="13">
        <v>1.5</v>
      </c>
      <c r="K86" s="13" t="s">
        <v>22</v>
      </c>
      <c r="L86" s="13">
        <v>3</v>
      </c>
      <c r="M86" s="14"/>
      <c r="N86" s="14" t="s">
        <v>21</v>
      </c>
      <c r="O86" s="14" t="s">
        <v>22</v>
      </c>
      <c r="P86" s="1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9" t="str">
        <f>HYPERLINK("https://drive.google.com/open?id=0ByXlrcn4L69jMXEzTDRPOGlhVzA","KSA3301")</f>
        <v>KSA3301</v>
      </c>
      <c r="B87" s="10">
        <v>226.59999999999997</v>
      </c>
      <c r="C87" s="11">
        <v>5204.5398720867934</v>
      </c>
      <c r="D87" s="11">
        <v>5762.3531801594618</v>
      </c>
      <c r="E87" s="11">
        <v>6320.1664882321302</v>
      </c>
      <c r="F87" s="11">
        <v>6877.9797963047986</v>
      </c>
      <c r="G87" s="11">
        <v>7435.7931043774679</v>
      </c>
      <c r="H87" s="11">
        <v>7920.0000000000009</v>
      </c>
      <c r="I87" s="12">
        <v>14666.666666666668</v>
      </c>
      <c r="J87" s="13">
        <v>1.5</v>
      </c>
      <c r="K87" s="13" t="s">
        <v>19</v>
      </c>
      <c r="L87" s="13">
        <v>3</v>
      </c>
      <c r="M87" s="14"/>
      <c r="N87" s="14" t="s">
        <v>21</v>
      </c>
      <c r="O87" s="14" t="s">
        <v>22</v>
      </c>
      <c r="P87" s="1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9" t="str">
        <f>HYPERLINK("https://drive.google.com/open?id=0ByXlrcn4L69jRjB4bUpuSWloUGM","KSA3306")</f>
        <v>KSA3306</v>
      </c>
      <c r="B88" s="10">
        <v>460.70000000000005</v>
      </c>
      <c r="C88" s="11">
        <v>3690.4919092979076</v>
      </c>
      <c r="D88" s="11">
        <v>4086.0322550221636</v>
      </c>
      <c r="E88" s="11">
        <v>4481.57260074642</v>
      </c>
      <c r="F88" s="11">
        <v>4877.1129464706755</v>
      </c>
      <c r="G88" s="11">
        <v>5272.653292194932</v>
      </c>
      <c r="H88" s="11">
        <v>5616</v>
      </c>
      <c r="I88" s="12">
        <v>10400</v>
      </c>
      <c r="J88" s="13">
        <v>1</v>
      </c>
      <c r="K88" s="13" t="s">
        <v>19</v>
      </c>
      <c r="L88" s="13">
        <v>2</v>
      </c>
      <c r="M88" s="14"/>
      <c r="N88" s="14" t="s">
        <v>21</v>
      </c>
      <c r="O88" s="14" t="s">
        <v>22</v>
      </c>
      <c r="P88" s="1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9" t="str">
        <f>HYPERLINK("https://drive.google.com/open?id=0ByXlrcn4L69jRmE3TGg4aE1XUGs","KSA3307")</f>
        <v>KSA3307</v>
      </c>
      <c r="B89" s="10">
        <v>259.7</v>
      </c>
      <c r="C89" s="11">
        <v>3311.9799186006862</v>
      </c>
      <c r="D89" s="11">
        <v>3666.9520237378392</v>
      </c>
      <c r="E89" s="11">
        <v>4021.9241288749918</v>
      </c>
      <c r="F89" s="11">
        <v>4376.8962340121452</v>
      </c>
      <c r="G89" s="11">
        <v>4731.8683391492978</v>
      </c>
      <c r="H89" s="11">
        <v>5040.0000000000009</v>
      </c>
      <c r="I89" s="12">
        <v>9333.3333333333339</v>
      </c>
      <c r="J89" s="13">
        <v>1</v>
      </c>
      <c r="K89" s="13" t="s">
        <v>19</v>
      </c>
      <c r="L89" s="13">
        <v>2</v>
      </c>
      <c r="M89" s="14"/>
      <c r="N89" s="14" t="s">
        <v>21</v>
      </c>
      <c r="O89" s="14" t="s">
        <v>22</v>
      </c>
      <c r="P89" s="1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9" t="str">
        <f>HYPERLINK("https://drive.google.com/open?id=0ByXlrcn4L69jRmE3TGg4aE1XUGs","KSA3308")</f>
        <v>KSA3308</v>
      </c>
      <c r="B90" s="10">
        <v>124.8</v>
      </c>
      <c r="C90" s="11">
        <v>3311.9799186006862</v>
      </c>
      <c r="D90" s="11">
        <v>3666.9520237378392</v>
      </c>
      <c r="E90" s="11">
        <v>4021.9241288749918</v>
      </c>
      <c r="F90" s="11">
        <v>4376.8962340121452</v>
      </c>
      <c r="G90" s="11">
        <v>4731.8683391492978</v>
      </c>
      <c r="H90" s="11">
        <v>5040.0000000000009</v>
      </c>
      <c r="I90" s="12">
        <v>9333.3333333333339</v>
      </c>
      <c r="J90" s="13">
        <v>1</v>
      </c>
      <c r="K90" s="13" t="s">
        <v>19</v>
      </c>
      <c r="L90" s="13">
        <v>2</v>
      </c>
      <c r="M90" s="14"/>
      <c r="N90" s="14" t="s">
        <v>21</v>
      </c>
      <c r="O90" s="14" t="s">
        <v>22</v>
      </c>
      <c r="P90" s="1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9" t="str">
        <f>HYPERLINK("https://drive.google.com/open?id=0ByXlrcn4L69jcm1TM25jTjZVMUU","KSA3325")</f>
        <v>KSA3325</v>
      </c>
      <c r="B91" s="10">
        <v>18.7</v>
      </c>
      <c r="C91" s="11">
        <v>3974.3759023208236</v>
      </c>
      <c r="D91" s="11">
        <v>4400.3424284854063</v>
      </c>
      <c r="E91" s="11">
        <v>4826.3089546499905</v>
      </c>
      <c r="F91" s="11">
        <v>5252.2754808145737</v>
      </c>
      <c r="G91" s="11">
        <v>5678.2420069791569</v>
      </c>
      <c r="H91" s="11">
        <v>6048.0000000000009</v>
      </c>
      <c r="I91" s="12">
        <v>11200</v>
      </c>
      <c r="J91" s="13">
        <v>1.5</v>
      </c>
      <c r="K91" s="13" t="s">
        <v>19</v>
      </c>
      <c r="L91" s="13">
        <v>3</v>
      </c>
      <c r="M91" s="14"/>
      <c r="N91" s="14" t="s">
        <v>21</v>
      </c>
      <c r="O91" s="14" t="s">
        <v>22</v>
      </c>
      <c r="P91" s="1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9" t="str">
        <f>HYPERLINK("https://drive.google.com/open?id=0ByXlrcn4L69jcm1TM25jTjZVMUU","KSA3327")</f>
        <v>KSA3327</v>
      </c>
      <c r="B92" s="10">
        <v>6.7</v>
      </c>
      <c r="C92" s="11">
        <v>3595.8639116236018</v>
      </c>
      <c r="D92" s="11">
        <v>3981.262197201082</v>
      </c>
      <c r="E92" s="11">
        <v>4366.6604827785632</v>
      </c>
      <c r="F92" s="11">
        <v>4752.0587683560425</v>
      </c>
      <c r="G92" s="11">
        <v>5137.4570539335227</v>
      </c>
      <c r="H92" s="11">
        <v>5472</v>
      </c>
      <c r="I92" s="12">
        <v>10133.333333333334</v>
      </c>
      <c r="J92" s="13">
        <v>1.5</v>
      </c>
      <c r="K92" s="13" t="s">
        <v>22</v>
      </c>
      <c r="L92" s="13">
        <v>2</v>
      </c>
      <c r="M92" s="14"/>
      <c r="N92" s="14" t="s">
        <v>21</v>
      </c>
      <c r="O92" s="14" t="s">
        <v>22</v>
      </c>
      <c r="P92" s="1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9" t="str">
        <f>HYPERLINK("https://drive.google.com/open?id=0ByXlrcn4L69jcm1TM25jTjZVMUU","KSA3340")</f>
        <v>KSA3340</v>
      </c>
      <c r="B93" s="10">
        <v>31.7</v>
      </c>
      <c r="C93" s="11">
        <v>3595.8639116236018</v>
      </c>
      <c r="D93" s="11">
        <v>3981.262197201082</v>
      </c>
      <c r="E93" s="11">
        <v>4366.6604827785632</v>
      </c>
      <c r="F93" s="11">
        <v>4752.0587683560425</v>
      </c>
      <c r="G93" s="11">
        <v>5137.4570539335227</v>
      </c>
      <c r="H93" s="11">
        <v>5472</v>
      </c>
      <c r="I93" s="12">
        <v>10133.333333333334</v>
      </c>
      <c r="J93" s="13">
        <v>1.5</v>
      </c>
      <c r="K93" s="13" t="s">
        <v>19</v>
      </c>
      <c r="L93" s="13">
        <v>2</v>
      </c>
      <c r="M93" s="14"/>
      <c r="N93" s="14" t="s">
        <v>21</v>
      </c>
      <c r="O93" s="14" t="s">
        <v>22</v>
      </c>
      <c r="P93" s="1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9" t="str">
        <f>HYPERLINK("https://drive.google.com/open?id=0ByXlrcn4L69jcm1TM25jTjZVMUU","KSA3348")</f>
        <v>KSA3348</v>
      </c>
      <c r="B94" s="10">
        <v>42.3</v>
      </c>
      <c r="C94" s="11">
        <v>3311.9799186006862</v>
      </c>
      <c r="D94" s="11">
        <v>3666.9520237378392</v>
      </c>
      <c r="E94" s="11">
        <v>4021.9241288749918</v>
      </c>
      <c r="F94" s="11">
        <v>4376.8962340121452</v>
      </c>
      <c r="G94" s="11">
        <v>4731.8683391492978</v>
      </c>
      <c r="H94" s="11">
        <v>5040.0000000000009</v>
      </c>
      <c r="I94" s="12">
        <v>9333.3333333333339</v>
      </c>
      <c r="J94" s="13">
        <v>1.5</v>
      </c>
      <c r="K94" s="13" t="s">
        <v>19</v>
      </c>
      <c r="L94" s="13">
        <v>2</v>
      </c>
      <c r="M94" s="14"/>
      <c r="N94" s="14" t="s">
        <v>21</v>
      </c>
      <c r="O94" s="14" t="s">
        <v>22</v>
      </c>
      <c r="P94" s="1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9" t="str">
        <f>HYPERLINK("https://drive.google.com/open?id=0ByXlrcn4L69jcm1TM25jTjZVMUU","KSA3358")</f>
        <v>KSA3358</v>
      </c>
      <c r="B95" s="10">
        <v>115.1</v>
      </c>
      <c r="C95" s="11">
        <v>3974.3759023208236</v>
      </c>
      <c r="D95" s="11">
        <v>4400.3424284854063</v>
      </c>
      <c r="E95" s="11">
        <v>4826.3089546499905</v>
      </c>
      <c r="F95" s="11">
        <v>5252.2754808145737</v>
      </c>
      <c r="G95" s="11">
        <v>5678.2420069791569</v>
      </c>
      <c r="H95" s="11">
        <v>6048.0000000000009</v>
      </c>
      <c r="I95" s="12">
        <v>11200</v>
      </c>
      <c r="J95" s="13">
        <v>1.5</v>
      </c>
      <c r="K95" s="13" t="s">
        <v>22</v>
      </c>
      <c r="L95" s="13">
        <v>2</v>
      </c>
      <c r="M95" s="14"/>
      <c r="N95" s="14" t="s">
        <v>21</v>
      </c>
      <c r="O95" s="14" t="s">
        <v>22</v>
      </c>
      <c r="P95" s="1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9" t="str">
        <f>HYPERLINK("https://drive.google.com/open?id=0ByXlrcn4L69jcm1TM25jTjZVMUU","KSA3372")</f>
        <v>KSA3372</v>
      </c>
      <c r="B96" s="10">
        <v>47.3</v>
      </c>
      <c r="C96" s="11">
        <v>2819.9143306942983</v>
      </c>
      <c r="D96" s="11">
        <v>3122.1477230682171</v>
      </c>
      <c r="E96" s="11">
        <v>3424.381115442136</v>
      </c>
      <c r="F96" s="11">
        <v>3726.6145078160544</v>
      </c>
      <c r="G96" s="11">
        <v>4028.8479001899732</v>
      </c>
      <c r="H96" s="11">
        <v>4291.2</v>
      </c>
      <c r="I96" s="12">
        <v>7946.6666666666661</v>
      </c>
      <c r="J96" s="13">
        <v>1.5</v>
      </c>
      <c r="K96" s="13" t="s">
        <v>22</v>
      </c>
      <c r="L96" s="13">
        <v>3</v>
      </c>
      <c r="M96" s="14"/>
      <c r="N96" s="14" t="s">
        <v>21</v>
      </c>
      <c r="O96" s="14" t="s">
        <v>22</v>
      </c>
      <c r="P96" s="1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9" t="str">
        <f>HYPERLINK("https://drive.google.com/open?id=0ByXlrcn4L69jcm1TM25jTjZVMUU","KSA3373")</f>
        <v>KSA3373</v>
      </c>
      <c r="B97" s="10">
        <v>36.200000000000003</v>
      </c>
      <c r="C97" s="11">
        <v>2819.9143306942983</v>
      </c>
      <c r="D97" s="11">
        <v>3122.1477230682171</v>
      </c>
      <c r="E97" s="11">
        <v>3424.381115442136</v>
      </c>
      <c r="F97" s="11">
        <v>3726.6145078160544</v>
      </c>
      <c r="G97" s="11">
        <v>4028.8479001899732</v>
      </c>
      <c r="H97" s="11">
        <v>4291.2</v>
      </c>
      <c r="I97" s="12">
        <v>7946.6666666666661</v>
      </c>
      <c r="J97" s="13">
        <v>1.5</v>
      </c>
      <c r="K97" s="13" t="s">
        <v>22</v>
      </c>
      <c r="L97" s="13">
        <v>3</v>
      </c>
      <c r="M97" s="14"/>
      <c r="N97" s="14" t="s">
        <v>21</v>
      </c>
      <c r="O97" s="14" t="s">
        <v>22</v>
      </c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9" t="str">
        <f>HYPERLINK("https://drive.google.com/open?id=0ByXlrcn4L69jcm1TM25jTjZVMUU","KSA3374")</f>
        <v>KSA3374</v>
      </c>
      <c r="B98" s="10">
        <v>3.7</v>
      </c>
      <c r="C98" s="11">
        <v>2819.9143306942983</v>
      </c>
      <c r="D98" s="11">
        <v>3122.1477230682171</v>
      </c>
      <c r="E98" s="11">
        <v>3424.381115442136</v>
      </c>
      <c r="F98" s="11">
        <v>3726.6145078160544</v>
      </c>
      <c r="G98" s="11">
        <v>4028.8479001899732</v>
      </c>
      <c r="H98" s="11">
        <v>4291.2</v>
      </c>
      <c r="I98" s="12">
        <v>7946.6666666666661</v>
      </c>
      <c r="J98" s="13">
        <v>1.5</v>
      </c>
      <c r="K98" s="13" t="s">
        <v>22</v>
      </c>
      <c r="L98" s="13">
        <v>3</v>
      </c>
      <c r="M98" s="14"/>
      <c r="N98" s="14" t="s">
        <v>21</v>
      </c>
      <c r="O98" s="14" t="s">
        <v>22</v>
      </c>
      <c r="P98" s="1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9" t="str">
        <f>HYPERLINK("https://drive.google.com/open?id=0ByXlrcn4L69jcm1TM25jTjZVMUU","KSA3375")</f>
        <v>KSA3375</v>
      </c>
      <c r="B99" s="10">
        <v>192.5</v>
      </c>
      <c r="C99" s="11">
        <v>2819.9143306942983</v>
      </c>
      <c r="D99" s="11">
        <v>3122.1477230682171</v>
      </c>
      <c r="E99" s="11">
        <v>3424.381115442136</v>
      </c>
      <c r="F99" s="11">
        <v>3726.6145078160544</v>
      </c>
      <c r="G99" s="11">
        <v>4028.8479001899732</v>
      </c>
      <c r="H99" s="11">
        <v>4291.2</v>
      </c>
      <c r="I99" s="12">
        <v>7946.6666666666661</v>
      </c>
      <c r="J99" s="13">
        <v>1.5</v>
      </c>
      <c r="K99" s="13" t="s">
        <v>22</v>
      </c>
      <c r="L99" s="13">
        <v>3</v>
      </c>
      <c r="M99" s="14"/>
      <c r="N99" s="14" t="s">
        <v>21</v>
      </c>
      <c r="O99" s="14" t="s">
        <v>22</v>
      </c>
      <c r="P99" s="1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4" t="s">
        <v>29</v>
      </c>
      <c r="B100" s="10">
        <v>4.0999999999999996</v>
      </c>
      <c r="C100" s="11">
        <v>1419.4199651145798</v>
      </c>
      <c r="D100" s="11">
        <v>1571.5508673162165</v>
      </c>
      <c r="E100" s="11">
        <v>1723.6817695178536</v>
      </c>
      <c r="F100" s="11">
        <v>1875.8126717194905</v>
      </c>
      <c r="G100" s="11">
        <v>2027.9435739211274</v>
      </c>
      <c r="H100" s="11">
        <v>2160</v>
      </c>
      <c r="I100" s="12">
        <v>4000</v>
      </c>
      <c r="J100" s="13">
        <v>2</v>
      </c>
      <c r="K100" s="13" t="s">
        <v>22</v>
      </c>
      <c r="L100" s="13"/>
      <c r="M100" s="14" t="s">
        <v>30</v>
      </c>
      <c r="N100" s="14" t="s">
        <v>21</v>
      </c>
      <c r="O100" s="14" t="s">
        <v>22</v>
      </c>
      <c r="P100" s="1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9" t="str">
        <f>HYPERLINK("https://drive.google.com/open?id=0ByXlrcn4L69jY2hKZUVXRTVBeE0","KSA3418")</f>
        <v>KSA3418</v>
      </c>
      <c r="B101" s="10">
        <v>395.8</v>
      </c>
      <c r="C101" s="11">
        <v>3595.8639116236018</v>
      </c>
      <c r="D101" s="11">
        <v>3981.262197201082</v>
      </c>
      <c r="E101" s="11">
        <v>4366.6604827785632</v>
      </c>
      <c r="F101" s="11">
        <v>4752.0587683560425</v>
      </c>
      <c r="G101" s="11">
        <v>5137.4570539335227</v>
      </c>
      <c r="H101" s="11">
        <v>5472</v>
      </c>
      <c r="I101" s="12">
        <v>10133.333333333334</v>
      </c>
      <c r="J101" s="13">
        <v>1.5</v>
      </c>
      <c r="K101" s="13" t="s">
        <v>22</v>
      </c>
      <c r="L101" s="13"/>
      <c r="M101" s="14" t="s">
        <v>30</v>
      </c>
      <c r="N101" s="14" t="s">
        <v>21</v>
      </c>
      <c r="O101" s="14" t="s">
        <v>22</v>
      </c>
      <c r="P101" s="14" t="s">
        <v>31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9" t="str">
        <f>HYPERLINK("https://drive.google.com/open?id=0ByXlrcn4L69jYUZ0Nkx1OWNjM3c","KSA3420")</f>
        <v>KSA3420</v>
      </c>
      <c r="B102" s="10">
        <v>154.80000000000001</v>
      </c>
      <c r="C102" s="11">
        <v>1987.1879511604118</v>
      </c>
      <c r="D102" s="11">
        <v>2200.1712142427032</v>
      </c>
      <c r="E102" s="11">
        <v>2413.1544773249952</v>
      </c>
      <c r="F102" s="11">
        <v>2626.1377404072869</v>
      </c>
      <c r="G102" s="11">
        <v>2839.1210034895785</v>
      </c>
      <c r="H102" s="11">
        <v>3024.0000000000005</v>
      </c>
      <c r="I102" s="12">
        <v>5600</v>
      </c>
      <c r="J102" s="13">
        <v>1</v>
      </c>
      <c r="K102" s="13" t="s">
        <v>22</v>
      </c>
      <c r="L102" s="13"/>
      <c r="M102" s="14" t="s">
        <v>30</v>
      </c>
      <c r="N102" s="14" t="s">
        <v>21</v>
      </c>
      <c r="O102" s="14" t="s">
        <v>22</v>
      </c>
      <c r="P102" s="14" t="s">
        <v>32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9" t="str">
        <f>HYPERLINK("https://drive.google.com/open?id=0ByXlrcn4L69jMEVNcHlKSTRjXzQ","KSA3426")</f>
        <v>KSA3426</v>
      </c>
      <c r="B103" s="10">
        <v>1767.7</v>
      </c>
      <c r="C103" s="11">
        <v>1466.7339639517322</v>
      </c>
      <c r="D103" s="11">
        <v>1623.935896226757</v>
      </c>
      <c r="E103" s="11">
        <v>1781.1378285017822</v>
      </c>
      <c r="F103" s="11">
        <v>1938.339760776807</v>
      </c>
      <c r="G103" s="11">
        <v>2095.5416930518318</v>
      </c>
      <c r="H103" s="11">
        <v>2232</v>
      </c>
      <c r="I103" s="12">
        <v>4133.333333333333</v>
      </c>
      <c r="J103" s="13">
        <v>1</v>
      </c>
      <c r="K103" s="13" t="s">
        <v>22</v>
      </c>
      <c r="L103" s="13"/>
      <c r="M103" s="14" t="s">
        <v>30</v>
      </c>
      <c r="N103" s="14" t="s">
        <v>21</v>
      </c>
      <c r="O103" s="14" t="s">
        <v>22</v>
      </c>
      <c r="P103" s="14" t="s">
        <v>33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9" t="str">
        <f>HYPERLINK("https://drive.google.com/open?id=0ByXlrcn4L69ja3hwMDRSMjZDRGM","KSA3428")</f>
        <v>KSA3428</v>
      </c>
      <c r="B104" s="10">
        <v>679.2</v>
      </c>
      <c r="C104" s="11">
        <v>1419.4199651145798</v>
      </c>
      <c r="D104" s="11">
        <v>1571.5508673162165</v>
      </c>
      <c r="E104" s="11">
        <v>1723.6817695178536</v>
      </c>
      <c r="F104" s="11">
        <v>1875.8126717194905</v>
      </c>
      <c r="G104" s="11">
        <v>2027.9435739211274</v>
      </c>
      <c r="H104" s="11">
        <v>2160</v>
      </c>
      <c r="I104" s="12">
        <v>4000</v>
      </c>
      <c r="J104" s="13">
        <v>1</v>
      </c>
      <c r="K104" s="13" t="s">
        <v>22</v>
      </c>
      <c r="L104" s="13"/>
      <c r="M104" s="14" t="s">
        <v>30</v>
      </c>
      <c r="N104" s="14" t="s">
        <v>21</v>
      </c>
      <c r="O104" s="14" t="s">
        <v>22</v>
      </c>
      <c r="P104" s="14" t="s">
        <v>33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9" t="str">
        <f>HYPERLINK("https://drive.google.com/open?id=0ByXlrcn4L69jbVNwVm9yOE1mYkk","KSA3432")</f>
        <v>KSA3432</v>
      </c>
      <c r="B105" s="10">
        <v>490</v>
      </c>
      <c r="C105" s="11">
        <v>1230.1639697659693</v>
      </c>
      <c r="D105" s="11">
        <v>1362.0107516740543</v>
      </c>
      <c r="E105" s="11">
        <v>1493.8575335821401</v>
      </c>
      <c r="F105" s="11">
        <v>1625.7043154902251</v>
      </c>
      <c r="G105" s="11">
        <v>1757.5510973983105</v>
      </c>
      <c r="H105" s="11">
        <v>1872.0000000000002</v>
      </c>
      <c r="I105" s="12">
        <v>3466.666666666667</v>
      </c>
      <c r="J105" s="13">
        <v>1</v>
      </c>
      <c r="K105" s="13" t="s">
        <v>22</v>
      </c>
      <c r="L105" s="13"/>
      <c r="M105" s="14" t="s">
        <v>30</v>
      </c>
      <c r="N105" s="14" t="s">
        <v>21</v>
      </c>
      <c r="O105" s="14" t="s">
        <v>22</v>
      </c>
      <c r="P105" s="14" t="s">
        <v>33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9" t="str">
        <f>HYPERLINK("https://drive.google.com/open?id=0ByXlrcn4L69jOHRFMW1vMWhvWU0","KSA3435")</f>
        <v>KSA3435</v>
      </c>
      <c r="B106" s="10">
        <v>1412.3</v>
      </c>
      <c r="C106" s="11">
        <v>1211.2383702311081</v>
      </c>
      <c r="D106" s="11">
        <v>1341.0567401098383</v>
      </c>
      <c r="E106" s="11">
        <v>1470.8751099885683</v>
      </c>
      <c r="F106" s="11">
        <v>1600.6934798672983</v>
      </c>
      <c r="G106" s="11">
        <v>1730.5118497460287</v>
      </c>
      <c r="H106" s="11">
        <v>1843.1999999999998</v>
      </c>
      <c r="I106" s="12">
        <v>3413.333333333333</v>
      </c>
      <c r="J106" s="13">
        <v>1</v>
      </c>
      <c r="K106" s="13" t="s">
        <v>22</v>
      </c>
      <c r="L106" s="13"/>
      <c r="M106" s="14" t="s">
        <v>30</v>
      </c>
      <c r="N106" s="14" t="s">
        <v>21</v>
      </c>
      <c r="O106" s="14" t="s">
        <v>22</v>
      </c>
      <c r="P106" s="14" t="s">
        <v>33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9" t="str">
        <f>HYPERLINK("https://drive.google.com/open?id=0ByXlrcn4L69jT3VMTFFxU29Md1k","KSA3436")</f>
        <v>KSA3436</v>
      </c>
      <c r="B107" s="10">
        <v>641</v>
      </c>
      <c r="C107" s="11">
        <v>880</v>
      </c>
      <c r="D107" s="11">
        <v>942.93052038972996</v>
      </c>
      <c r="E107" s="11">
        <v>1034.2090617107121</v>
      </c>
      <c r="F107" s="11">
        <v>1125.4876030316943</v>
      </c>
      <c r="G107" s="11">
        <v>1216.7661443526765</v>
      </c>
      <c r="H107" s="11">
        <v>1296.0000000000002</v>
      </c>
      <c r="I107" s="12">
        <v>2400</v>
      </c>
      <c r="J107" s="13">
        <v>1</v>
      </c>
      <c r="K107" s="13" t="s">
        <v>22</v>
      </c>
      <c r="L107" s="13"/>
      <c r="M107" s="14" t="s">
        <v>30</v>
      </c>
      <c r="N107" s="14" t="s">
        <v>21</v>
      </c>
      <c r="O107" s="14" t="s">
        <v>22</v>
      </c>
      <c r="P107" s="14" t="s">
        <v>33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9" t="str">
        <f>HYPERLINK("https://drive.google.com/open?id=0ByXlrcn4L69jRGV4Z1BjaS1LVU0","KSA3439")</f>
        <v>KSA3439</v>
      </c>
      <c r="B108" s="10">
        <v>5.4</v>
      </c>
      <c r="C108" s="11">
        <v>880</v>
      </c>
      <c r="D108" s="11">
        <v>921.97650882551375</v>
      </c>
      <c r="E108" s="11">
        <v>1011.2266381171407</v>
      </c>
      <c r="F108" s="11">
        <v>1100.4767674087677</v>
      </c>
      <c r="G108" s="11">
        <v>1189.7268967003947</v>
      </c>
      <c r="H108" s="11">
        <v>1267.2</v>
      </c>
      <c r="I108" s="12">
        <v>2346.6666666666665</v>
      </c>
      <c r="J108" s="13">
        <v>1</v>
      </c>
      <c r="K108" s="13" t="s">
        <v>19</v>
      </c>
      <c r="L108" s="13"/>
      <c r="M108" s="14" t="s">
        <v>30</v>
      </c>
      <c r="N108" s="14" t="s">
        <v>21</v>
      </c>
      <c r="O108" s="14" t="s">
        <v>22</v>
      </c>
      <c r="P108" s="14" t="s">
        <v>33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9" t="str">
        <f>HYPERLINK("https://drive.google.com/open?id=0ByXlrcn4L69jeU1DTHBIcV83bUU","KSA3441")</f>
        <v>KSA3441</v>
      </c>
      <c r="B109" s="10">
        <v>3002.2</v>
      </c>
      <c r="C109" s="11">
        <v>880</v>
      </c>
      <c r="D109" s="11">
        <v>880</v>
      </c>
      <c r="E109" s="11">
        <v>896.31452014928391</v>
      </c>
      <c r="F109" s="11">
        <v>975.42258929413504</v>
      </c>
      <c r="G109" s="11">
        <v>1054.5306584389864</v>
      </c>
      <c r="H109" s="11">
        <v>1123.2</v>
      </c>
      <c r="I109" s="12">
        <v>2080</v>
      </c>
      <c r="J109" s="13">
        <v>1</v>
      </c>
      <c r="K109" s="13" t="s">
        <v>19</v>
      </c>
      <c r="L109" s="13"/>
      <c r="M109" s="14" t="s">
        <v>30</v>
      </c>
      <c r="N109" s="14" t="s">
        <v>21</v>
      </c>
      <c r="O109" s="14" t="s">
        <v>22</v>
      </c>
      <c r="P109" s="14" t="s">
        <v>33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9" t="str">
        <f>HYPERLINK("https://drive.google.com/open?id=0ByXlrcn4L69jUHFFVU9QaERGaWs","KSA3442")</f>
        <v>KSA3442</v>
      </c>
      <c r="B110" s="10">
        <v>852.1</v>
      </c>
      <c r="C110" s="11">
        <v>880</v>
      </c>
      <c r="D110" s="11">
        <v>921.97650882551375</v>
      </c>
      <c r="E110" s="11">
        <v>1011.2266381171407</v>
      </c>
      <c r="F110" s="11">
        <v>1100.4767674087677</v>
      </c>
      <c r="G110" s="11">
        <v>1189.7268967003947</v>
      </c>
      <c r="H110" s="11">
        <v>1267.2</v>
      </c>
      <c r="I110" s="12">
        <v>2346.6666666666665</v>
      </c>
      <c r="J110" s="13">
        <v>1</v>
      </c>
      <c r="K110" s="13" t="s">
        <v>19</v>
      </c>
      <c r="L110" s="13"/>
      <c r="M110" s="14" t="s">
        <v>30</v>
      </c>
      <c r="N110" s="14" t="s">
        <v>21</v>
      </c>
      <c r="O110" s="14" t="s">
        <v>22</v>
      </c>
      <c r="P110" s="14" t="s">
        <v>33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9" t="str">
        <f>HYPERLINK("https://drive.google.com/open?id=0ByXlrcn4L69jN3dIZVU0R1R4LVE","KSA3453")</f>
        <v>KSA3453</v>
      </c>
      <c r="B111" s="10">
        <v>8.4</v>
      </c>
      <c r="C111" s="11">
        <v>1419.4199651145798</v>
      </c>
      <c r="D111" s="11">
        <v>1571.5508673162165</v>
      </c>
      <c r="E111" s="11">
        <v>1723.6817695178536</v>
      </c>
      <c r="F111" s="11">
        <v>1875.8126717194905</v>
      </c>
      <c r="G111" s="11">
        <v>2027.9435739211274</v>
      </c>
      <c r="H111" s="11">
        <v>2160</v>
      </c>
      <c r="I111" s="12">
        <v>4000</v>
      </c>
      <c r="J111" s="13">
        <v>1.5</v>
      </c>
      <c r="K111" s="13" t="s">
        <v>22</v>
      </c>
      <c r="L111" s="13"/>
      <c r="M111" s="14" t="s">
        <v>30</v>
      </c>
      <c r="N111" s="14" t="s">
        <v>21</v>
      </c>
      <c r="O111" s="14" t="s">
        <v>22</v>
      </c>
      <c r="P111" s="14" t="s">
        <v>33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9" t="str">
        <f>HYPERLINK("https://drive.google.com/open?id=0ByXlrcn4L69jVl9WVVdzS0RIeEU","KSA3454")</f>
        <v>KSA3454</v>
      </c>
      <c r="B112" s="10">
        <v>10.1</v>
      </c>
      <c r="C112" s="11">
        <v>1400.4943655797188</v>
      </c>
      <c r="D112" s="11">
        <v>1550.5968557520005</v>
      </c>
      <c r="E112" s="11">
        <v>1700.6993459242824</v>
      </c>
      <c r="F112" s="11">
        <v>1850.8018360965641</v>
      </c>
      <c r="G112" s="11">
        <v>2000.904326268846</v>
      </c>
      <c r="H112" s="11">
        <v>2131.2000000000003</v>
      </c>
      <c r="I112" s="12">
        <v>3946.666666666667</v>
      </c>
      <c r="J112" s="13">
        <v>1</v>
      </c>
      <c r="K112" s="13" t="s">
        <v>19</v>
      </c>
      <c r="L112" s="13"/>
      <c r="M112" s="14" t="s">
        <v>30</v>
      </c>
      <c r="N112" s="14" t="s">
        <v>21</v>
      </c>
      <c r="O112" s="14" t="s">
        <v>22</v>
      </c>
      <c r="P112" s="14" t="s">
        <v>33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9" t="str">
        <f>HYPERLINK("https://drive.google.com/open?id=0ByXlrcn4L69jN2hiemhmLV9odDA","KSA3455")</f>
        <v>KSA3455</v>
      </c>
      <c r="B113" s="10">
        <v>5.4</v>
      </c>
      <c r="C113" s="11">
        <v>1608.6759604631904</v>
      </c>
      <c r="D113" s="11">
        <v>1781.0909829583786</v>
      </c>
      <c r="E113" s="11">
        <v>1953.5060054535675</v>
      </c>
      <c r="F113" s="11">
        <v>2125.9210279487561</v>
      </c>
      <c r="G113" s="11">
        <v>2298.3360504439447</v>
      </c>
      <c r="H113" s="11">
        <v>2448</v>
      </c>
      <c r="I113" s="12">
        <v>4533.333333333333</v>
      </c>
      <c r="J113" s="13">
        <v>1</v>
      </c>
      <c r="K113" s="13" t="s">
        <v>19</v>
      </c>
      <c r="L113" s="13"/>
      <c r="M113" s="14" t="s">
        <v>30</v>
      </c>
      <c r="N113" s="14" t="s">
        <v>21</v>
      </c>
      <c r="O113" s="14" t="s">
        <v>22</v>
      </c>
      <c r="P113" s="14" t="s">
        <v>33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9" t="str">
        <f>HYPERLINK("https://drive.google.com/open?id=0ByXlrcn4L69jRlVvcjBLUGdOblU","KSA3463")</f>
        <v>KSA3463</v>
      </c>
      <c r="B114" s="10">
        <v>13.5</v>
      </c>
      <c r="C114" s="11">
        <v>1495.1223632540241</v>
      </c>
      <c r="D114" s="11">
        <v>1655.3669135730815</v>
      </c>
      <c r="E114" s="11">
        <v>1815.6114638921392</v>
      </c>
      <c r="F114" s="11">
        <v>1975.8560142111967</v>
      </c>
      <c r="G114" s="11">
        <v>2136.1005645302544</v>
      </c>
      <c r="H114" s="11">
        <v>2275.2000000000003</v>
      </c>
      <c r="I114" s="12">
        <v>4213.333333333333</v>
      </c>
      <c r="J114" s="13">
        <v>1</v>
      </c>
      <c r="K114" s="13" t="s">
        <v>22</v>
      </c>
      <c r="L114" s="13"/>
      <c r="M114" s="14" t="s">
        <v>30</v>
      </c>
      <c r="N114" s="14" t="s">
        <v>21</v>
      </c>
      <c r="O114" s="14" t="s">
        <v>22</v>
      </c>
      <c r="P114" s="14" t="s">
        <v>33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4" t="s">
        <v>34</v>
      </c>
      <c r="B115" s="10">
        <v>8.4</v>
      </c>
      <c r="C115" s="11">
        <v>1607.9189364817962</v>
      </c>
      <c r="D115" s="11">
        <v>1780.2528224958101</v>
      </c>
      <c r="E115" s="11">
        <v>1952.5867085098248</v>
      </c>
      <c r="F115" s="11">
        <v>2124.9205945238391</v>
      </c>
      <c r="G115" s="11">
        <v>2297.2544805378534</v>
      </c>
      <c r="H115" s="11">
        <v>2446.8480000000004</v>
      </c>
      <c r="I115" s="12">
        <v>4531.2</v>
      </c>
      <c r="J115" s="13">
        <v>1</v>
      </c>
      <c r="K115" s="13" t="s">
        <v>22</v>
      </c>
      <c r="L115" s="13"/>
      <c r="M115" s="14" t="s">
        <v>30</v>
      </c>
      <c r="N115" s="14" t="s">
        <v>21</v>
      </c>
      <c r="O115" s="14" t="s">
        <v>22</v>
      </c>
      <c r="P115" s="14" t="s">
        <v>33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9" t="str">
        <f>HYPERLINK("https://drive.google.com/open?id=0ByXlrcn4L69jTGkxeHhjMWFUWU0","KSA3477")</f>
        <v>KSA3477</v>
      </c>
      <c r="B116" s="10">
        <v>14.1</v>
      </c>
      <c r="C116" s="11">
        <v>1608.6759604631904</v>
      </c>
      <c r="D116" s="11">
        <v>1781.0909829583786</v>
      </c>
      <c r="E116" s="11">
        <v>1953.5060054535675</v>
      </c>
      <c r="F116" s="11">
        <v>2125.9210279487561</v>
      </c>
      <c r="G116" s="11">
        <v>2298.3360504439447</v>
      </c>
      <c r="H116" s="11">
        <v>2448</v>
      </c>
      <c r="I116" s="12">
        <v>4533.333333333333</v>
      </c>
      <c r="J116" s="13">
        <v>1</v>
      </c>
      <c r="K116" s="13" t="s">
        <v>22</v>
      </c>
      <c r="L116" s="14"/>
      <c r="M116" s="14" t="s">
        <v>30</v>
      </c>
      <c r="N116" s="14" t="s">
        <v>21</v>
      </c>
      <c r="O116" s="14" t="s">
        <v>22</v>
      </c>
      <c r="P116" s="14" t="s">
        <v>33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5"/>
      <c r="B117" s="16"/>
      <c r="C117" s="16"/>
      <c r="D117" s="16"/>
      <c r="E117" s="16"/>
      <c r="F117" s="16"/>
      <c r="G117" s="16"/>
      <c r="H117" s="16"/>
      <c r="I117" s="17"/>
      <c r="J117" s="15"/>
      <c r="K117" s="15"/>
      <c r="L117" s="15"/>
      <c r="M117" s="15"/>
      <c r="N117" s="15"/>
      <c r="O117" s="15"/>
      <c r="P117" s="15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8"/>
      <c r="B118" s="19">
        <v>24821.100000000009</v>
      </c>
      <c r="C118" s="1"/>
      <c r="D118" s="1"/>
      <c r="E118" s="1"/>
      <c r="F118" s="1"/>
      <c r="G118" s="1"/>
      <c r="H118" s="1"/>
      <c r="I118" s="20"/>
      <c r="J118" s="18"/>
      <c r="K118" s="18"/>
      <c r="L118" s="18"/>
      <c r="M118" s="1"/>
      <c r="N118" s="18"/>
      <c r="O118" s="1"/>
      <c r="P118" s="1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8"/>
      <c r="B119" s="1"/>
      <c r="C119" s="1"/>
      <c r="D119" s="1"/>
      <c r="E119" s="1"/>
      <c r="F119" s="1"/>
      <c r="G119" s="1"/>
      <c r="H119" s="1"/>
      <c r="I119" s="20"/>
      <c r="J119" s="18"/>
      <c r="K119" s="18"/>
      <c r="L119" s="18"/>
      <c r="M119" s="1"/>
      <c r="N119" s="18"/>
      <c r="O119" s="1"/>
      <c r="P119" s="1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L1:L2"/>
    <mergeCell ref="M1:M2"/>
    <mergeCell ref="N1:N2"/>
    <mergeCell ref="O1:O2"/>
    <mergeCell ref="P1:P2"/>
    <mergeCell ref="K1:K2"/>
    <mergeCell ref="J1:J2"/>
    <mergeCell ref="B1:B2"/>
    <mergeCell ref="C1:G1"/>
    <mergeCell ref="A1:A2"/>
    <mergeCell ref="H1:H2"/>
    <mergeCell ref="I1:I2"/>
  </mergeCells>
  <hyperlinks>
    <hyperlink ref="A4" r:id="rId1" display="https://drive.google.com/open?id=0ByXlrcn4L69jM3ZTZGhXeWRLYlU"/>
    <hyperlink ref="A5" r:id="rId2" display="https://drive.google.com/open?id=0ByXlrcn4L69jekpvUzV3YVJwRG8"/>
    <hyperlink ref="A6" r:id="rId3" display="https://drive.google.com/open?id=0ByXlrcn4L69jbk9sVUdVWHkzems"/>
    <hyperlink ref="A7" r:id="rId4" display="https://drive.google.com/open?id=0ByXlrcn4L69jbk9sVUdVWHkzems"/>
    <hyperlink ref="A8" r:id="rId5" display="https://drive.google.com/open?id=0ByXlrcn4L69jR2tZaEZtX25IeVk"/>
    <hyperlink ref="A9" r:id="rId6" display="https://drive.google.com/open?id=0ByXlrcn4L69jWkpoUVZMWDNzMUE"/>
    <hyperlink ref="A10" r:id="rId7" display="https://drive.google.com/open?id=0ByXlrcn4L69jWkxEbXo1QmNyNVk"/>
    <hyperlink ref="A11" r:id="rId8" display="https://drive.google.com/open?id=0ByXlrcn4L69jVUFXb3Y3UWRXVjg"/>
    <hyperlink ref="A12" r:id="rId9" display="https://drive.google.com/open?id=0ByXlrcn4L69jWXVkXzFDbHBYa0E"/>
    <hyperlink ref="A13" r:id="rId10" display="https://drive.google.com/open?id=0ByXlrcn4L69jWXVkXzFDbHBYa0E"/>
    <hyperlink ref="A14" r:id="rId11" display="https://drive.google.com/open?id=0ByXlrcn4L69jTjRoWWlqaXlNQjQ"/>
    <hyperlink ref="A15" r:id="rId12" display="https://drive.google.com/open?id=0ByXlrcn4L69jTjRoWWlqaXlNQjQ"/>
    <hyperlink ref="A16" r:id="rId13" display="https://drive.google.com/open?id=0ByXlrcn4L69jOURhU3dKbUxETkU"/>
    <hyperlink ref="A17" r:id="rId14" display="https://drive.google.com/open?id=0ByXlrcn4L69jelVHT2tVWUk2Y2s"/>
    <hyperlink ref="A18" r:id="rId15" display="https://drive.google.com/open?id=0ByXlrcn4L69jelVHT2tVWUk2Y2s"/>
    <hyperlink ref="A19" r:id="rId16" display="https://drive.google.com/open?id=0ByXlrcn4L69jbUROS3djenlCa00"/>
    <hyperlink ref="A20" r:id="rId17" display="https://drive.google.com/open?id=0ByXlrcn4L69jbUROS3djenlCa00"/>
    <hyperlink ref="A21" r:id="rId18" display="https://drive.google.com/open?id=0ByXlrcn4L69jVmdVMnRVV0cwRUk"/>
    <hyperlink ref="A22" r:id="rId19" display="https://drive.google.com/open?id=0ByXlrcn4L69jVmdVMnRVV0cwRUk"/>
    <hyperlink ref="A23" r:id="rId20" display="https://drive.google.com/open?id=0ByXlrcn4L69jRk5NQWVnLWl0bmM"/>
    <hyperlink ref="A24" r:id="rId21" display="https://drive.google.com/open?id=0ByXlrcn4L69jRk5NQWVnLWl0bmM"/>
    <hyperlink ref="A25" r:id="rId22" display="https://drive.google.com/open?id=0ByXlrcn4L69jenJkWkQyaEFEUTg"/>
    <hyperlink ref="A26" r:id="rId23" display="https://drive.google.com/open?id=0ByXlrcn4L69jdVgwdTRLSVVwTEk"/>
    <hyperlink ref="A27" r:id="rId24" display="https://drive.google.com/open?id=0ByXlrcn4L69jdVgwdTRLSVVwTEk"/>
    <hyperlink ref="A28" r:id="rId25" display="https://drive.google.com/open?id=0ByXlrcn4L69jdkZrVXhlQzFidFU"/>
    <hyperlink ref="A29" r:id="rId26" display="https://drive.google.com/open?id=0ByXlrcn4L69jT2tNeEx3WVJ1eEU"/>
    <hyperlink ref="A30" r:id="rId27" display="https://drive.google.com/open?id=0ByXlrcn4L69jT2tNeEx3WVJ1eEU"/>
    <hyperlink ref="A31" r:id="rId28" display="https://drive.google.com/open?id=0ByXlrcn4L69jTGV4b2JlWmkwODQ"/>
    <hyperlink ref="A32" r:id="rId29" display="https://drive.google.com/open?id=0ByXlrcn4L69jTGV4b2JlWmkwODQ"/>
    <hyperlink ref="A33" r:id="rId30" display="https://drive.google.com/open?id=0ByXlrcn4L69jRFdIdHhYdFNuakE"/>
    <hyperlink ref="A34" r:id="rId31" display="https://drive.google.com/open?id=0ByXlrcn4L69jRFdIdHhYdFNuakE"/>
    <hyperlink ref="A35" r:id="rId32" display="https://drive.google.com/open?id=0ByXlrcn4L69jVnV0aFl5U1cyR0U"/>
    <hyperlink ref="A36" r:id="rId33" display="https://drive.google.com/open?id=0ByXlrcn4L69jVWFmSGRsSXQ3dEk"/>
    <hyperlink ref="A37" r:id="rId34" display="https://drive.google.com/open?id=0ByXlrcn4L69jM2VUbzlyNkEtakU"/>
    <hyperlink ref="A38" r:id="rId35" display="https://drive.google.com/open?id=0ByXlrcn4L69jM2VUbzlyNkEtakU"/>
    <hyperlink ref="A39" r:id="rId36" display="https://drive.google.com/open?id=0ByXlrcn4L69jNlR2bGVEd1BTNXM"/>
    <hyperlink ref="A40" r:id="rId37" display="https://drive.google.com/open?id=0ByXlrcn4L69jNlR2bGVEd1BTNXM"/>
    <hyperlink ref="A41" r:id="rId38" display="https://drive.google.com/open?id=0ByXlrcn4L69jNlR2bGVEd1BTNXM"/>
    <hyperlink ref="A42" r:id="rId39" display="https://drive.google.com/open?id=0ByXlrcn4L69jUnpDOWlGMGpFZEU"/>
    <hyperlink ref="A43" r:id="rId40" display="https://drive.google.com/open?id=0ByXlrcn4L69jUnpDOWlGMGpFZEU"/>
    <hyperlink ref="A44" r:id="rId41" display="https://drive.google.com/open?id=0ByXlrcn4L69jMDdoQzgzTDJHMWc"/>
    <hyperlink ref="A45" r:id="rId42" display="https://drive.google.com/open?id=0ByXlrcn4L69jYXRhWm5sSW53V1k"/>
    <hyperlink ref="A46" r:id="rId43" display="https://drive.google.com/open?id=0ByXlrcn4L69jYXRhWm5sSW53V1k"/>
    <hyperlink ref="A47" r:id="rId44" display="https://drive.google.com/open?id=0ByXlrcn4L69jemFoZ2J2TEVkYW8"/>
    <hyperlink ref="A48" r:id="rId45" display="https://drive.google.com/open?id=0ByXlrcn4L69jUXR6WmEyTFB6ZkE"/>
    <hyperlink ref="A49" r:id="rId46" display="https://drive.google.com/open?id=0ByXlrcn4L69jUXR6WmEyTFB6ZkE"/>
    <hyperlink ref="A50" r:id="rId47" display="https://drive.google.com/open?id=0ByXlrcn4L69jWExibUtWSUFoUFE"/>
    <hyperlink ref="A51" r:id="rId48" display="https://drive.google.com/open?id=0ByXlrcn4L69jUGdjSjB3UFgtMnc"/>
    <hyperlink ref="A52" r:id="rId49" display="https://drive.google.com/open?id=0ByXlrcn4L69jUGdjSjB3UFgtMnc"/>
    <hyperlink ref="A53" r:id="rId50" display="https://drive.google.com/open?id=0ByXlrcn4L69jUGdjSjB3UFgtMnc"/>
    <hyperlink ref="A54" r:id="rId51" display="https://drive.google.com/open?id=0ByXlrcn4L69jRER2ZUtmeDMyQjg"/>
    <hyperlink ref="A55" r:id="rId52" display="https://drive.google.com/open?id=0ByXlrcn4L69jMWpZODJ6azlDNjQ"/>
    <hyperlink ref="A56" r:id="rId53" display="https://drive.google.com/open?id=0ByXlrcn4L69jeEcyWnFKTmxwZjA"/>
    <hyperlink ref="A57" r:id="rId54" display="https://drive.google.com/open?id=0ByXlrcn4L69jeEcyWnFKTmxwZjA"/>
    <hyperlink ref="A58" r:id="rId55" display="https://drive.google.com/open?id=0ByXlrcn4L69jMjRJTzRPbXFLV1U"/>
    <hyperlink ref="A59" r:id="rId56" display="https://drive.google.com/open?id=0ByXlrcn4L69jTUUwZVFqUDNkNlU"/>
    <hyperlink ref="A60" r:id="rId57" display="https://drive.google.com/open?id=0ByXlrcn4L69jRUhxSWdyRGJBMlU"/>
    <hyperlink ref="A61" r:id="rId58" display="https://drive.google.com/open?id=0ByXlrcn4L69jenJlZ0xjbFVHUFE"/>
    <hyperlink ref="A62" r:id="rId59" display="https://drive.google.com/open?id=0ByXlrcn4L69jenJlZ0xjbFVHUFE"/>
    <hyperlink ref="A63" r:id="rId60" display="https://drive.google.com/open?id=0ByXlrcn4L69jZVp3VGxVMXQxRWc"/>
    <hyperlink ref="A64" r:id="rId61" display="https://drive.google.com/open?id=0ByXlrcn4L69jZVp3VGxVMXQxRWc"/>
    <hyperlink ref="A65" r:id="rId62" display="https://drive.google.com/open?id=0ByXlrcn4L69jXzJ3ODhaUVVLODg"/>
    <hyperlink ref="A66" r:id="rId63" display="https://drive.google.com/open?id=0ByXlrcn4L69jXzJ3ODhaUVVLODg"/>
    <hyperlink ref="A67" r:id="rId64" display="https://drive.google.com/open?id=0ByXlrcn4L69jMXIxQ0E5SE50ZEU"/>
    <hyperlink ref="A68" r:id="rId65" display="https://drive.google.com/open?id=0ByXlrcn4L69jQzYxQUViXzM1ZGM"/>
    <hyperlink ref="A69" r:id="rId66" display="https://drive.google.com/open?id=0ByXlrcn4L69jQzYxQUViXzM1ZGM"/>
    <hyperlink ref="A70" r:id="rId67" display="https://drive.google.com/open?id=0ByXlrcn4L69jeFZZQTNvQXRPWVk"/>
    <hyperlink ref="A71" r:id="rId68" display="https://drive.google.com/open?id=0ByXlrcn4L69jeFZZQTNvQXRPWVk"/>
    <hyperlink ref="A73" r:id="rId69" display="https://drive.google.com/open?id=0ByXlrcn4L69jRkdiSm00UkVETjQ"/>
    <hyperlink ref="A74" r:id="rId70" display="https://drive.google.com/open?id=0ByXlrcn4L69jNnk3VmRvLXFwaEU"/>
    <hyperlink ref="A75" r:id="rId71" display="https://drive.google.com/open?id=0ByXlrcn4L69jUVB0OUpadTRZWEU"/>
    <hyperlink ref="A76" r:id="rId72" display="https://drive.google.com/open?id=0ByXlrcn4L69jUVB0OUpadTRZWEU"/>
    <hyperlink ref="A77" r:id="rId73" display="https://drive.google.com/open?id=0ByXlrcn4L69jYmEwcW4xN2VaeXc"/>
    <hyperlink ref="A78" r:id="rId74" display="https://drive.google.com/open?id=0ByXlrcn4L69jYmEwcW4xN2VaeXc"/>
    <hyperlink ref="A79" r:id="rId75" display="https://drive.google.com/open?id=0ByXlrcn4L69jYmEwcW4xN2VaeXc"/>
    <hyperlink ref="A80" r:id="rId76" display="https://drive.google.com/open?id=0ByXlrcn4L69jakxmNTZ0R09DMUE"/>
    <hyperlink ref="A81" r:id="rId77" display="https://drive.google.com/open?id=0ByXlrcn4L69jakxmNTZ0R09DMUE"/>
    <hyperlink ref="A82" r:id="rId78" display="https://drive.google.com/open?id=0ByXlrcn4L69jakxmNTZ0R09DMUE"/>
    <hyperlink ref="A83" r:id="rId79" display="https://drive.google.com/open?id=0ByXlrcn4L69jT3JGUWJVX0ttckk"/>
    <hyperlink ref="A84" r:id="rId80" display="https://drive.google.com/open?id=0ByXlrcn4L69jT3JGUWJVX0ttckk"/>
    <hyperlink ref="A85" r:id="rId81" display="https://drive.google.com/open?id=0ByXlrcn4L69jVGNVVzdJdjh2REE"/>
    <hyperlink ref="A86" r:id="rId82" display="https://drive.google.com/open?id=0ByXlrcn4L69jdHU2ajQxN3NLZjQ"/>
    <hyperlink ref="A87" r:id="rId83" display="https://drive.google.com/open?id=0ByXlrcn4L69jMXEzTDRPOGlhVzA"/>
    <hyperlink ref="A88" r:id="rId84" display="https://drive.google.com/open?id=0ByXlrcn4L69jRjB4bUpuSWloUGM"/>
    <hyperlink ref="A89" r:id="rId85" display="https://drive.google.com/open?id=0ByXlrcn4L69jRmE3TGg4aE1XUGs"/>
    <hyperlink ref="A90" r:id="rId86" display="https://drive.google.com/open?id=0ByXlrcn4L69jRmE3TGg4aE1XUGs"/>
    <hyperlink ref="A91" r:id="rId87" display="https://drive.google.com/open?id=0ByXlrcn4L69jcm1TM25jTjZVMUU"/>
    <hyperlink ref="A92" r:id="rId88" display="https://drive.google.com/open?id=0ByXlrcn4L69jcm1TM25jTjZVMUU"/>
    <hyperlink ref="A93" r:id="rId89" display="https://drive.google.com/open?id=0ByXlrcn4L69jcm1TM25jTjZVMUU"/>
    <hyperlink ref="A94" r:id="rId90" display="https://drive.google.com/open?id=0ByXlrcn4L69jcm1TM25jTjZVMUU"/>
    <hyperlink ref="A95" r:id="rId91" display="https://drive.google.com/open?id=0ByXlrcn4L69jcm1TM25jTjZVMUU"/>
    <hyperlink ref="A96" r:id="rId92" display="https://drive.google.com/open?id=0ByXlrcn4L69jcm1TM25jTjZVMUU"/>
    <hyperlink ref="A97" r:id="rId93" display="https://drive.google.com/open?id=0ByXlrcn4L69jcm1TM25jTjZVMUU"/>
    <hyperlink ref="A98" r:id="rId94" display="https://drive.google.com/open?id=0ByXlrcn4L69jcm1TM25jTjZVMUU"/>
    <hyperlink ref="A99" r:id="rId95" display="https://drive.google.com/open?id=0ByXlrcn4L69jcm1TM25jTjZVMUU"/>
    <hyperlink ref="A101" r:id="rId96" display="https://drive.google.com/open?id=0ByXlrcn4L69jY2hKZUVXRTVBeE0"/>
    <hyperlink ref="A102" r:id="rId97" display="https://drive.google.com/open?id=0ByXlrcn4L69jYUZ0Nkx1OWNjM3c"/>
    <hyperlink ref="A103" r:id="rId98" display="https://drive.google.com/open?id=0ByXlrcn4L69jMEVNcHlKSTRjXzQ"/>
    <hyperlink ref="A104" r:id="rId99" display="https://drive.google.com/open?id=0ByXlrcn4L69ja3hwMDRSMjZDRGM"/>
    <hyperlink ref="A105" r:id="rId100" display="https://drive.google.com/open?id=0ByXlrcn4L69jbVNwVm9yOE1mYkk"/>
    <hyperlink ref="A106" r:id="rId101" display="https://drive.google.com/open?id=0ByXlrcn4L69jOHRFMW1vMWhvWU0"/>
    <hyperlink ref="A107" r:id="rId102" display="https://drive.google.com/open?id=0ByXlrcn4L69jT3VMTFFxU29Md1k"/>
    <hyperlink ref="A108" r:id="rId103" display="https://drive.google.com/open?id=0ByXlrcn4L69jRGV4Z1BjaS1LVU0"/>
    <hyperlink ref="A109" r:id="rId104" display="https://drive.google.com/open?id=0ByXlrcn4L69jeU1DTHBIcV83bUU"/>
    <hyperlink ref="A110" r:id="rId105" display="https://drive.google.com/open?id=0ByXlrcn4L69jUHFFVU9QaERGaWs"/>
    <hyperlink ref="A111" r:id="rId106" display="https://drive.google.com/open?id=0ByXlrcn4L69jN3dIZVU0R1R4LVE"/>
    <hyperlink ref="A112" r:id="rId107" display="https://drive.google.com/open?id=0ByXlrcn4L69jVl9WVVdzS0RIeEU"/>
    <hyperlink ref="A113" r:id="rId108" display="https://drive.google.com/open?id=0ByXlrcn4L69jN2hiemhmLV9odDA"/>
    <hyperlink ref="A114" r:id="rId109" display="https://drive.google.com/open?id=0ByXlrcn4L69jRlVvcjBLUGdOblU"/>
    <hyperlink ref="A116" r:id="rId110" display="https://drive.google.com/open?id=0ByXlrcn4L69jTGkxeHhjMWFUWU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Любовь</cp:lastModifiedBy>
  <dcterms:modified xsi:type="dcterms:W3CDTF">2016-04-13T05:22:15Z</dcterms:modified>
</cp:coreProperties>
</file>