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jami\Desktop\Химия 2023\"/>
    </mc:Choice>
  </mc:AlternateContent>
  <xr:revisionPtr revIDLastSave="0" documentId="8_{7D30105C-6840-49D6-9908-981A9F6E9C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асчет Финал" sheetId="10" r:id="rId1"/>
    <sheet name="Жарк 1" sheetId="19" r:id="rId2"/>
    <sheet name="Жарк 2" sheetId="20" r:id="rId3"/>
    <sheet name="Жарк 07.07" sheetId="2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9" l="1"/>
  <c r="V79" i="19" l="1"/>
  <c r="V84" i="19"/>
  <c r="V80" i="19"/>
  <c r="L90" i="20"/>
  <c r="N81" i="22"/>
  <c r="E81" i="22"/>
  <c r="P80" i="22"/>
  <c r="O80" i="22"/>
  <c r="N80" i="22"/>
  <c r="M80" i="22"/>
  <c r="L80" i="22"/>
  <c r="I80" i="22"/>
  <c r="G80" i="22"/>
  <c r="C80" i="22"/>
  <c r="P79" i="22"/>
  <c r="O79" i="22"/>
  <c r="N79" i="22"/>
  <c r="M79" i="22"/>
  <c r="L79" i="22"/>
  <c r="I79" i="22"/>
  <c r="J79" i="22" s="1"/>
  <c r="G79" i="22"/>
  <c r="C79" i="22"/>
  <c r="O78" i="22"/>
  <c r="N78" i="22"/>
  <c r="M78" i="22"/>
  <c r="L78" i="22"/>
  <c r="I78" i="22"/>
  <c r="J78" i="22" s="1"/>
  <c r="G78" i="22"/>
  <c r="C78" i="22"/>
  <c r="P77" i="22"/>
  <c r="O77" i="22"/>
  <c r="N77" i="22"/>
  <c r="M77" i="22"/>
  <c r="L77" i="22"/>
  <c r="J77" i="22"/>
  <c r="I77" i="22"/>
  <c r="G77" i="22"/>
  <c r="C77" i="22"/>
  <c r="P76" i="22"/>
  <c r="O76" i="22"/>
  <c r="N76" i="22"/>
  <c r="M76" i="22"/>
  <c r="L76" i="22"/>
  <c r="I76" i="22"/>
  <c r="J76" i="22" s="1"/>
  <c r="G76" i="22"/>
  <c r="C76" i="22"/>
  <c r="P75" i="22"/>
  <c r="O75" i="22"/>
  <c r="N75" i="22"/>
  <c r="M75" i="22"/>
  <c r="L75" i="22"/>
  <c r="I75" i="22"/>
  <c r="G75" i="22"/>
  <c r="J75" i="22" s="1"/>
  <c r="C75" i="22"/>
  <c r="O74" i="22"/>
  <c r="N74" i="22"/>
  <c r="M74" i="22"/>
  <c r="L74" i="22"/>
  <c r="I74" i="22"/>
  <c r="G74" i="22"/>
  <c r="J74" i="22" s="1"/>
  <c r="C74" i="22"/>
  <c r="P73" i="22"/>
  <c r="O73" i="22"/>
  <c r="N73" i="22"/>
  <c r="M73" i="22"/>
  <c r="L73" i="22"/>
  <c r="I73" i="22"/>
  <c r="G73" i="22"/>
  <c r="C73" i="22"/>
  <c r="P72" i="22"/>
  <c r="O72" i="22"/>
  <c r="N72" i="22"/>
  <c r="M72" i="22"/>
  <c r="L72" i="22"/>
  <c r="I72" i="22"/>
  <c r="G72" i="22"/>
  <c r="C72" i="22"/>
  <c r="P71" i="22"/>
  <c r="O71" i="22"/>
  <c r="N71" i="22"/>
  <c r="M71" i="22"/>
  <c r="L71" i="22"/>
  <c r="I71" i="22"/>
  <c r="J71" i="22" s="1"/>
  <c r="G71" i="22"/>
  <c r="C71" i="22"/>
  <c r="O70" i="22"/>
  <c r="N70" i="22"/>
  <c r="M70" i="22"/>
  <c r="L70" i="22"/>
  <c r="I70" i="22"/>
  <c r="J70" i="22" s="1"/>
  <c r="G70" i="22"/>
  <c r="C70" i="22"/>
  <c r="P69" i="22"/>
  <c r="O69" i="22"/>
  <c r="N69" i="22"/>
  <c r="M69" i="22"/>
  <c r="L69" i="22"/>
  <c r="I69" i="22"/>
  <c r="J69" i="22" s="1"/>
  <c r="G69" i="22"/>
  <c r="C69" i="22"/>
  <c r="P68" i="22"/>
  <c r="O68" i="22"/>
  <c r="N68" i="22"/>
  <c r="M68" i="22"/>
  <c r="L68" i="22"/>
  <c r="I68" i="22"/>
  <c r="J68" i="22" s="1"/>
  <c r="G68" i="22"/>
  <c r="C68" i="22"/>
  <c r="O67" i="22"/>
  <c r="N67" i="22"/>
  <c r="M67" i="22"/>
  <c r="L67" i="22"/>
  <c r="I67" i="22"/>
  <c r="G67" i="22"/>
  <c r="C67" i="22"/>
  <c r="P66" i="22"/>
  <c r="O66" i="22"/>
  <c r="N66" i="22"/>
  <c r="M66" i="22"/>
  <c r="L66" i="22"/>
  <c r="I66" i="22"/>
  <c r="G66" i="22"/>
  <c r="C66" i="22"/>
  <c r="P65" i="22"/>
  <c r="O65" i="22"/>
  <c r="N65" i="22"/>
  <c r="M65" i="22"/>
  <c r="L65" i="22"/>
  <c r="I65" i="22"/>
  <c r="J65" i="22" s="1"/>
  <c r="G65" i="22"/>
  <c r="C65" i="22"/>
  <c r="P64" i="22"/>
  <c r="O64" i="22"/>
  <c r="N64" i="22"/>
  <c r="M64" i="22"/>
  <c r="L64" i="22"/>
  <c r="I64" i="22"/>
  <c r="G64" i="22"/>
  <c r="C64" i="22"/>
  <c r="O63" i="22"/>
  <c r="N63" i="22"/>
  <c r="M63" i="22"/>
  <c r="L63" i="22"/>
  <c r="J63" i="22"/>
  <c r="I63" i="22"/>
  <c r="G63" i="22"/>
  <c r="C63" i="22"/>
  <c r="P62" i="22"/>
  <c r="O62" i="22"/>
  <c r="N62" i="22"/>
  <c r="M62" i="22"/>
  <c r="L62" i="22"/>
  <c r="I62" i="22"/>
  <c r="G62" i="22"/>
  <c r="C62" i="22"/>
  <c r="P61" i="22"/>
  <c r="O61" i="22"/>
  <c r="N61" i="22"/>
  <c r="M61" i="22"/>
  <c r="L61" i="22"/>
  <c r="I61" i="22"/>
  <c r="J61" i="22" s="1"/>
  <c r="G61" i="22"/>
  <c r="C61" i="22"/>
  <c r="P60" i="22"/>
  <c r="O60" i="22"/>
  <c r="N60" i="22"/>
  <c r="M60" i="22"/>
  <c r="L60" i="22"/>
  <c r="I60" i="22"/>
  <c r="G60" i="22"/>
  <c r="J60" i="22" s="1"/>
  <c r="C60" i="22"/>
  <c r="O59" i="22"/>
  <c r="N59" i="22"/>
  <c r="M59" i="22"/>
  <c r="L59" i="22"/>
  <c r="I59" i="22"/>
  <c r="G59" i="22"/>
  <c r="J59" i="22" s="1"/>
  <c r="C59" i="22"/>
  <c r="P58" i="22"/>
  <c r="O58" i="22"/>
  <c r="N58" i="22"/>
  <c r="M58" i="22"/>
  <c r="L58" i="22"/>
  <c r="I58" i="22"/>
  <c r="J58" i="22" s="1"/>
  <c r="G58" i="22"/>
  <c r="C58" i="22"/>
  <c r="P57" i="22"/>
  <c r="O57" i="22"/>
  <c r="N57" i="22"/>
  <c r="M57" i="22"/>
  <c r="L57" i="22"/>
  <c r="I57" i="22"/>
  <c r="G57" i="22"/>
  <c r="C57" i="22"/>
  <c r="O56" i="22"/>
  <c r="N56" i="22"/>
  <c r="M56" i="22"/>
  <c r="L56" i="22"/>
  <c r="I56" i="22"/>
  <c r="G56" i="22"/>
  <c r="C56" i="22"/>
  <c r="P55" i="22"/>
  <c r="O55" i="22"/>
  <c r="N55" i="22"/>
  <c r="M55" i="22"/>
  <c r="L55" i="22"/>
  <c r="I55" i="22"/>
  <c r="G55" i="22"/>
  <c r="C55" i="22"/>
  <c r="P54" i="22"/>
  <c r="O54" i="22"/>
  <c r="N54" i="22"/>
  <c r="M54" i="22"/>
  <c r="L54" i="22"/>
  <c r="I54" i="22"/>
  <c r="J54" i="22" s="1"/>
  <c r="G54" i="22"/>
  <c r="C54" i="22"/>
  <c r="P53" i="22"/>
  <c r="O53" i="22"/>
  <c r="N53" i="22"/>
  <c r="M53" i="22"/>
  <c r="L53" i="22"/>
  <c r="I53" i="22"/>
  <c r="J53" i="22" s="1"/>
  <c r="G53" i="22"/>
  <c r="C53" i="22"/>
  <c r="O52" i="22"/>
  <c r="N52" i="22"/>
  <c r="M52" i="22"/>
  <c r="L52" i="22"/>
  <c r="I52" i="22"/>
  <c r="J52" i="22" s="1"/>
  <c r="G52" i="22"/>
  <c r="C52" i="22"/>
  <c r="P51" i="22"/>
  <c r="O51" i="22"/>
  <c r="N51" i="22"/>
  <c r="M51" i="22"/>
  <c r="L51" i="22"/>
  <c r="I51" i="22"/>
  <c r="J51" i="22" s="1"/>
  <c r="G51" i="22"/>
  <c r="C51" i="22"/>
  <c r="P50" i="22"/>
  <c r="O50" i="22"/>
  <c r="N50" i="22"/>
  <c r="M50" i="22"/>
  <c r="L50" i="22"/>
  <c r="I50" i="22"/>
  <c r="J50" i="22" s="1"/>
  <c r="G50" i="22"/>
  <c r="C50" i="22"/>
  <c r="P49" i="22"/>
  <c r="O49" i="22"/>
  <c r="N49" i="22"/>
  <c r="M49" i="22"/>
  <c r="L49" i="22"/>
  <c r="J49" i="22"/>
  <c r="I49" i="22"/>
  <c r="G49" i="22"/>
  <c r="C49" i="22"/>
  <c r="O48" i="22"/>
  <c r="N48" i="22"/>
  <c r="M48" i="22"/>
  <c r="L48" i="22"/>
  <c r="J48" i="22"/>
  <c r="I48" i="22"/>
  <c r="G48" i="22"/>
  <c r="C48" i="22"/>
  <c r="P47" i="22"/>
  <c r="O47" i="22"/>
  <c r="N47" i="22"/>
  <c r="M47" i="22"/>
  <c r="L47" i="22"/>
  <c r="I47" i="22"/>
  <c r="J47" i="22" s="1"/>
  <c r="G47" i="22"/>
  <c r="C47" i="22"/>
  <c r="P46" i="22"/>
  <c r="O46" i="22"/>
  <c r="N46" i="22"/>
  <c r="M46" i="22"/>
  <c r="L46" i="22"/>
  <c r="I46" i="22"/>
  <c r="G46" i="22"/>
  <c r="C46" i="22"/>
  <c r="P45" i="22"/>
  <c r="O45" i="22"/>
  <c r="N45" i="22"/>
  <c r="M45" i="22"/>
  <c r="L45" i="22"/>
  <c r="I45" i="22"/>
  <c r="G45" i="22"/>
  <c r="C45" i="22"/>
  <c r="P44" i="22"/>
  <c r="O44" i="22"/>
  <c r="N44" i="22"/>
  <c r="M44" i="22"/>
  <c r="L44" i="22"/>
  <c r="I44" i="22"/>
  <c r="J44" i="22" s="1"/>
  <c r="G44" i="22"/>
  <c r="C44" i="22"/>
  <c r="P43" i="22"/>
  <c r="O43" i="22"/>
  <c r="N43" i="22"/>
  <c r="M43" i="22"/>
  <c r="L43" i="22"/>
  <c r="I43" i="22"/>
  <c r="J43" i="22" s="1"/>
  <c r="G43" i="22"/>
  <c r="C43" i="22"/>
  <c r="P42" i="22"/>
  <c r="O42" i="22"/>
  <c r="N42" i="22"/>
  <c r="M42" i="22"/>
  <c r="L42" i="22"/>
  <c r="I42" i="22"/>
  <c r="J42" i="22" s="1"/>
  <c r="G42" i="22"/>
  <c r="C42" i="22"/>
  <c r="O41" i="22"/>
  <c r="N41" i="22"/>
  <c r="M41" i="22"/>
  <c r="L41" i="22"/>
  <c r="I41" i="22"/>
  <c r="G41" i="22"/>
  <c r="C41" i="22"/>
  <c r="P40" i="22"/>
  <c r="O40" i="22"/>
  <c r="N40" i="22"/>
  <c r="M40" i="22"/>
  <c r="L40" i="22"/>
  <c r="I40" i="22"/>
  <c r="G40" i="22"/>
  <c r="C40" i="22"/>
  <c r="P39" i="22"/>
  <c r="O39" i="22"/>
  <c r="N39" i="22"/>
  <c r="M39" i="22"/>
  <c r="L39" i="22"/>
  <c r="I39" i="22"/>
  <c r="J39" i="22" s="1"/>
  <c r="G39" i="22"/>
  <c r="C39" i="22"/>
  <c r="P38" i="22"/>
  <c r="O38" i="22"/>
  <c r="N38" i="22"/>
  <c r="M38" i="22"/>
  <c r="L38" i="22"/>
  <c r="J38" i="22"/>
  <c r="I38" i="22"/>
  <c r="G38" i="22"/>
  <c r="C38" i="22"/>
  <c r="P37" i="22"/>
  <c r="O37" i="22"/>
  <c r="N37" i="22"/>
  <c r="M37" i="22"/>
  <c r="L37" i="22"/>
  <c r="I37" i="22"/>
  <c r="G37" i="22"/>
  <c r="C37" i="22"/>
  <c r="O36" i="22"/>
  <c r="N36" i="22"/>
  <c r="M36" i="22"/>
  <c r="L36" i="22"/>
  <c r="I36" i="22"/>
  <c r="J36" i="22" s="1"/>
  <c r="G36" i="22"/>
  <c r="C36" i="22"/>
  <c r="P35" i="22"/>
  <c r="O35" i="22"/>
  <c r="N35" i="22"/>
  <c r="M35" i="22"/>
  <c r="L35" i="22"/>
  <c r="I35" i="22"/>
  <c r="J35" i="22" s="1"/>
  <c r="G35" i="22"/>
  <c r="C35" i="22"/>
  <c r="P34" i="22"/>
  <c r="O34" i="22"/>
  <c r="N34" i="22"/>
  <c r="M34" i="22"/>
  <c r="L34" i="22"/>
  <c r="J34" i="22"/>
  <c r="I34" i="22"/>
  <c r="G34" i="22"/>
  <c r="C34" i="22"/>
  <c r="P33" i="22"/>
  <c r="O33" i="22"/>
  <c r="N33" i="22"/>
  <c r="M33" i="22"/>
  <c r="L33" i="22"/>
  <c r="I33" i="22"/>
  <c r="G33" i="22"/>
  <c r="J33" i="22" s="1"/>
  <c r="C33" i="22"/>
  <c r="P32" i="22"/>
  <c r="O32" i="22"/>
  <c r="N32" i="22"/>
  <c r="M32" i="22"/>
  <c r="L32" i="22"/>
  <c r="I32" i="22"/>
  <c r="G32" i="22"/>
  <c r="C32" i="22"/>
  <c r="P31" i="22"/>
  <c r="O31" i="22"/>
  <c r="N31" i="22"/>
  <c r="M31" i="22"/>
  <c r="L31" i="22"/>
  <c r="I31" i="22"/>
  <c r="G31" i="22"/>
  <c r="C31" i="22"/>
  <c r="P30" i="22"/>
  <c r="O30" i="22"/>
  <c r="N30" i="22"/>
  <c r="M30" i="22"/>
  <c r="L30" i="22"/>
  <c r="I30" i="22"/>
  <c r="J30" i="22" s="1"/>
  <c r="G30" i="22"/>
  <c r="C30" i="22"/>
  <c r="P29" i="22"/>
  <c r="O29" i="22"/>
  <c r="N29" i="22"/>
  <c r="M29" i="22"/>
  <c r="L29" i="22"/>
  <c r="I29" i="22"/>
  <c r="J29" i="22" s="1"/>
  <c r="G29" i="22"/>
  <c r="C29" i="22"/>
  <c r="P28" i="22"/>
  <c r="O28" i="22"/>
  <c r="N28" i="22"/>
  <c r="M28" i="22"/>
  <c r="L28" i="22"/>
  <c r="I28" i="22"/>
  <c r="J28" i="22" s="1"/>
  <c r="G28" i="22"/>
  <c r="C28" i="22"/>
  <c r="O27" i="22"/>
  <c r="N27" i="22"/>
  <c r="M27" i="22"/>
  <c r="L27" i="22"/>
  <c r="I27" i="22"/>
  <c r="G27" i="22"/>
  <c r="C27" i="22"/>
  <c r="P26" i="22"/>
  <c r="O26" i="22"/>
  <c r="N26" i="22"/>
  <c r="M26" i="22"/>
  <c r="L26" i="22"/>
  <c r="I26" i="22"/>
  <c r="G26" i="22"/>
  <c r="C26" i="22"/>
  <c r="P25" i="22"/>
  <c r="O25" i="22"/>
  <c r="N25" i="22"/>
  <c r="M25" i="22"/>
  <c r="L25" i="22"/>
  <c r="I25" i="22"/>
  <c r="J25" i="22" s="1"/>
  <c r="G25" i="22"/>
  <c r="C25" i="22"/>
  <c r="P24" i="22"/>
  <c r="O24" i="22"/>
  <c r="N24" i="22"/>
  <c r="M24" i="22"/>
  <c r="L24" i="22"/>
  <c r="J24" i="22"/>
  <c r="I24" i="22"/>
  <c r="G24" i="22"/>
  <c r="C24" i="22"/>
  <c r="P23" i="22"/>
  <c r="O23" i="22"/>
  <c r="N23" i="22"/>
  <c r="M23" i="22"/>
  <c r="L23" i="22"/>
  <c r="I23" i="22"/>
  <c r="J23" i="22" s="1"/>
  <c r="G23" i="22"/>
  <c r="C23" i="22"/>
  <c r="P22" i="22"/>
  <c r="O22" i="22"/>
  <c r="N22" i="22"/>
  <c r="M22" i="22"/>
  <c r="L22" i="22"/>
  <c r="I22" i="22"/>
  <c r="J22" i="22" s="1"/>
  <c r="G22" i="22"/>
  <c r="C22" i="22"/>
  <c r="P21" i="22"/>
  <c r="O21" i="22"/>
  <c r="N21" i="22"/>
  <c r="M21" i="22"/>
  <c r="L21" i="22"/>
  <c r="I21" i="22"/>
  <c r="J21" i="22" s="1"/>
  <c r="G21" i="22"/>
  <c r="C21" i="22"/>
  <c r="O20" i="22"/>
  <c r="N20" i="22"/>
  <c r="M20" i="22"/>
  <c r="L20" i="22"/>
  <c r="I20" i="22"/>
  <c r="J20" i="22" s="1"/>
  <c r="G20" i="22"/>
  <c r="C20" i="22"/>
  <c r="P19" i="22"/>
  <c r="O19" i="22"/>
  <c r="N19" i="22"/>
  <c r="M19" i="22"/>
  <c r="L19" i="22"/>
  <c r="I19" i="22"/>
  <c r="J19" i="22" s="1"/>
  <c r="G19" i="22"/>
  <c r="C19" i="22"/>
  <c r="O18" i="22"/>
  <c r="N18" i="22"/>
  <c r="M18" i="22"/>
  <c r="L18" i="22"/>
  <c r="J18" i="22"/>
  <c r="I18" i="22"/>
  <c r="G18" i="22"/>
  <c r="C18" i="22"/>
  <c r="P17" i="22"/>
  <c r="O17" i="22"/>
  <c r="N17" i="22"/>
  <c r="M17" i="22"/>
  <c r="L17" i="22"/>
  <c r="I17" i="22"/>
  <c r="J17" i="22" s="1"/>
  <c r="G17" i="22"/>
  <c r="C17" i="22"/>
  <c r="P16" i="22"/>
  <c r="O16" i="22"/>
  <c r="N16" i="22"/>
  <c r="M16" i="22"/>
  <c r="L16" i="22"/>
  <c r="I16" i="22"/>
  <c r="J16" i="22" s="1"/>
  <c r="G16" i="22"/>
  <c r="C16" i="22"/>
  <c r="P15" i="22"/>
  <c r="O15" i="22"/>
  <c r="N15" i="22"/>
  <c r="M15" i="22"/>
  <c r="L15" i="22"/>
  <c r="I15" i="22"/>
  <c r="J15" i="22" s="1"/>
  <c r="G15" i="22"/>
  <c r="C15" i="22"/>
  <c r="P14" i="22"/>
  <c r="O14" i="22"/>
  <c r="N14" i="22"/>
  <c r="M14" i="22"/>
  <c r="L14" i="22"/>
  <c r="I14" i="22"/>
  <c r="G14" i="22"/>
  <c r="C14" i="22"/>
  <c r="P13" i="22"/>
  <c r="O13" i="22"/>
  <c r="N13" i="22"/>
  <c r="M13" i="22"/>
  <c r="L13" i="22"/>
  <c r="I13" i="22"/>
  <c r="G13" i="22"/>
  <c r="C13" i="22"/>
  <c r="P12" i="22"/>
  <c r="O12" i="22"/>
  <c r="N12" i="22"/>
  <c r="M12" i="22"/>
  <c r="L12" i="22"/>
  <c r="I12" i="22"/>
  <c r="G12" i="22"/>
  <c r="C12" i="22"/>
  <c r="P11" i="22"/>
  <c r="O11" i="22"/>
  <c r="N11" i="22"/>
  <c r="M11" i="22"/>
  <c r="L11" i="22"/>
  <c r="I11" i="22"/>
  <c r="G11" i="22"/>
  <c r="C11" i="22"/>
  <c r="P10" i="22"/>
  <c r="O10" i="22"/>
  <c r="N10" i="22"/>
  <c r="M10" i="22"/>
  <c r="L10" i="22"/>
  <c r="I10" i="22"/>
  <c r="J10" i="22" s="1"/>
  <c r="G10" i="22"/>
  <c r="C10" i="22"/>
  <c r="P9" i="22"/>
  <c r="O9" i="22"/>
  <c r="N9" i="22"/>
  <c r="M9" i="22"/>
  <c r="L9" i="22"/>
  <c r="I9" i="22"/>
  <c r="G9" i="22"/>
  <c r="C9" i="22"/>
  <c r="P8" i="22"/>
  <c r="O8" i="22"/>
  <c r="N8" i="22"/>
  <c r="M8" i="22"/>
  <c r="L8" i="22"/>
  <c r="I8" i="22"/>
  <c r="G8" i="22"/>
  <c r="C8" i="22"/>
  <c r="P7" i="22"/>
  <c r="O7" i="22"/>
  <c r="N7" i="22"/>
  <c r="M7" i="22"/>
  <c r="L7" i="22"/>
  <c r="I7" i="22"/>
  <c r="G7" i="22"/>
  <c r="C7" i="22"/>
  <c r="P6" i="22"/>
  <c r="O6" i="22"/>
  <c r="N6" i="22"/>
  <c r="M6" i="22"/>
  <c r="L6" i="22"/>
  <c r="I6" i="22"/>
  <c r="G6" i="22"/>
  <c r="C6" i="22"/>
  <c r="G5" i="22"/>
  <c r="P6" i="19"/>
  <c r="P7" i="19"/>
  <c r="V81" i="19" l="1"/>
  <c r="J64" i="22"/>
  <c r="J62" i="22"/>
  <c r="J14" i="22"/>
  <c r="C81" i="22"/>
  <c r="J7" i="22"/>
  <c r="J8" i="22"/>
  <c r="J26" i="22"/>
  <c r="J41" i="22"/>
  <c r="J67" i="22"/>
  <c r="G82" i="22"/>
  <c r="J88" i="22" s="1"/>
  <c r="J11" i="22"/>
  <c r="J12" i="22"/>
  <c r="J13" i="22"/>
  <c r="J31" i="22"/>
  <c r="J32" i="22"/>
  <c r="J45" i="22"/>
  <c r="J46" i="22"/>
  <c r="J55" i="22"/>
  <c r="J56" i="22"/>
  <c r="J72" i="22"/>
  <c r="J73" i="22"/>
  <c r="I81" i="22"/>
  <c r="R82" i="22" s="1"/>
  <c r="R87" i="22" s="1"/>
  <c r="J9" i="22"/>
  <c r="J27" i="22"/>
  <c r="J40" i="22"/>
  <c r="J57" i="22"/>
  <c r="J66" i="22"/>
  <c r="J37" i="22"/>
  <c r="J80" i="22"/>
  <c r="J6" i="22"/>
  <c r="P58" i="20"/>
  <c r="I58" i="20"/>
  <c r="C58" i="20"/>
  <c r="G58" i="20"/>
  <c r="L58" i="20"/>
  <c r="M58" i="20"/>
  <c r="N58" i="20"/>
  <c r="O58" i="20"/>
  <c r="N81" i="20"/>
  <c r="E81" i="20"/>
  <c r="P80" i="20"/>
  <c r="O80" i="20"/>
  <c r="N80" i="20"/>
  <c r="M80" i="20"/>
  <c r="L80" i="20"/>
  <c r="I80" i="20"/>
  <c r="G80" i="20"/>
  <c r="C80" i="20"/>
  <c r="P79" i="20"/>
  <c r="O79" i="20"/>
  <c r="N79" i="20"/>
  <c r="M79" i="20"/>
  <c r="L79" i="20"/>
  <c r="I79" i="20"/>
  <c r="G79" i="20"/>
  <c r="C79" i="20"/>
  <c r="O78" i="20"/>
  <c r="N78" i="20"/>
  <c r="M78" i="20"/>
  <c r="L78" i="20"/>
  <c r="I78" i="20"/>
  <c r="G78" i="20"/>
  <c r="C78" i="20"/>
  <c r="P77" i="20"/>
  <c r="O77" i="20"/>
  <c r="N77" i="20"/>
  <c r="M77" i="20"/>
  <c r="L77" i="20"/>
  <c r="I77" i="20"/>
  <c r="G77" i="20"/>
  <c r="C77" i="20"/>
  <c r="P76" i="20"/>
  <c r="O76" i="20"/>
  <c r="N76" i="20"/>
  <c r="M76" i="20"/>
  <c r="L76" i="20"/>
  <c r="I76" i="20"/>
  <c r="G76" i="20"/>
  <c r="C76" i="20"/>
  <c r="P75" i="20"/>
  <c r="O75" i="20"/>
  <c r="N75" i="20"/>
  <c r="M75" i="20"/>
  <c r="L75" i="20"/>
  <c r="I75" i="20"/>
  <c r="G75" i="20"/>
  <c r="C75" i="20"/>
  <c r="O74" i="20"/>
  <c r="N74" i="20"/>
  <c r="M74" i="20"/>
  <c r="L74" i="20"/>
  <c r="I74" i="20"/>
  <c r="G74" i="20"/>
  <c r="C74" i="20"/>
  <c r="P73" i="20"/>
  <c r="O73" i="20"/>
  <c r="N73" i="20"/>
  <c r="M73" i="20"/>
  <c r="L73" i="20"/>
  <c r="I73" i="20"/>
  <c r="G73" i="20"/>
  <c r="C73" i="20"/>
  <c r="P72" i="20"/>
  <c r="O72" i="20"/>
  <c r="N72" i="20"/>
  <c r="M72" i="20"/>
  <c r="L72" i="20"/>
  <c r="I72" i="20"/>
  <c r="G72" i="20"/>
  <c r="C72" i="20"/>
  <c r="P71" i="20"/>
  <c r="O71" i="20"/>
  <c r="N71" i="20"/>
  <c r="M71" i="20"/>
  <c r="L71" i="20"/>
  <c r="I71" i="20"/>
  <c r="G71" i="20"/>
  <c r="C71" i="20"/>
  <c r="O70" i="20"/>
  <c r="N70" i="20"/>
  <c r="M70" i="20"/>
  <c r="L70" i="20"/>
  <c r="I70" i="20"/>
  <c r="G70" i="20"/>
  <c r="C70" i="20"/>
  <c r="P69" i="20"/>
  <c r="O69" i="20"/>
  <c r="N69" i="20"/>
  <c r="M69" i="20"/>
  <c r="L69" i="20"/>
  <c r="I69" i="20"/>
  <c r="G69" i="20"/>
  <c r="C69" i="20"/>
  <c r="P68" i="20"/>
  <c r="O68" i="20"/>
  <c r="N68" i="20"/>
  <c r="M68" i="20"/>
  <c r="L68" i="20"/>
  <c r="I68" i="20"/>
  <c r="G68" i="20"/>
  <c r="C68" i="20"/>
  <c r="O67" i="20"/>
  <c r="N67" i="20"/>
  <c r="M67" i="20"/>
  <c r="L67" i="20"/>
  <c r="I67" i="20"/>
  <c r="G67" i="20"/>
  <c r="C67" i="20"/>
  <c r="P66" i="20"/>
  <c r="O66" i="20"/>
  <c r="N66" i="20"/>
  <c r="M66" i="20"/>
  <c r="L66" i="20"/>
  <c r="I66" i="20"/>
  <c r="G66" i="20"/>
  <c r="C66" i="20"/>
  <c r="P65" i="20"/>
  <c r="O65" i="20"/>
  <c r="N65" i="20"/>
  <c r="M65" i="20"/>
  <c r="L65" i="20"/>
  <c r="I65" i="20"/>
  <c r="G65" i="20"/>
  <c r="C65" i="20"/>
  <c r="P64" i="20"/>
  <c r="O64" i="20"/>
  <c r="N64" i="20"/>
  <c r="M64" i="20"/>
  <c r="L64" i="20"/>
  <c r="I64" i="20"/>
  <c r="G64" i="20"/>
  <c r="C64" i="20"/>
  <c r="O63" i="20"/>
  <c r="N63" i="20"/>
  <c r="M63" i="20"/>
  <c r="L63" i="20"/>
  <c r="I63" i="20"/>
  <c r="G63" i="20"/>
  <c r="C63" i="20"/>
  <c r="P62" i="20"/>
  <c r="O62" i="20"/>
  <c r="N62" i="20"/>
  <c r="M62" i="20"/>
  <c r="L62" i="20"/>
  <c r="I62" i="20"/>
  <c r="G62" i="20"/>
  <c r="C62" i="20"/>
  <c r="P61" i="20"/>
  <c r="O61" i="20"/>
  <c r="N61" i="20"/>
  <c r="M61" i="20"/>
  <c r="L61" i="20"/>
  <c r="I61" i="20"/>
  <c r="G61" i="20"/>
  <c r="C61" i="20"/>
  <c r="P60" i="20"/>
  <c r="O60" i="20"/>
  <c r="N60" i="20"/>
  <c r="M60" i="20"/>
  <c r="L60" i="20"/>
  <c r="I60" i="20"/>
  <c r="G60" i="20"/>
  <c r="C60" i="20"/>
  <c r="O59" i="20"/>
  <c r="N59" i="20"/>
  <c r="M59" i="20"/>
  <c r="L59" i="20"/>
  <c r="I59" i="20"/>
  <c r="G59" i="20"/>
  <c r="C59" i="20"/>
  <c r="P57" i="20"/>
  <c r="O57" i="20"/>
  <c r="N57" i="20"/>
  <c r="M57" i="20"/>
  <c r="L57" i="20"/>
  <c r="I57" i="20"/>
  <c r="G57" i="20"/>
  <c r="C57" i="20"/>
  <c r="O56" i="20"/>
  <c r="N56" i="20"/>
  <c r="M56" i="20"/>
  <c r="L56" i="20"/>
  <c r="I56" i="20"/>
  <c r="G56" i="20"/>
  <c r="C56" i="20"/>
  <c r="P55" i="20"/>
  <c r="O55" i="20"/>
  <c r="N55" i="20"/>
  <c r="M55" i="20"/>
  <c r="L55" i="20"/>
  <c r="I55" i="20"/>
  <c r="G55" i="20"/>
  <c r="C55" i="20"/>
  <c r="P54" i="20"/>
  <c r="O54" i="20"/>
  <c r="N54" i="20"/>
  <c r="M54" i="20"/>
  <c r="L54" i="20"/>
  <c r="I54" i="20"/>
  <c r="G54" i="20"/>
  <c r="J54" i="20" s="1"/>
  <c r="C54" i="20"/>
  <c r="P53" i="20"/>
  <c r="O53" i="20"/>
  <c r="N53" i="20"/>
  <c r="M53" i="20"/>
  <c r="L53" i="20"/>
  <c r="I53" i="20"/>
  <c r="G53" i="20"/>
  <c r="C53" i="20"/>
  <c r="O52" i="20"/>
  <c r="N52" i="20"/>
  <c r="M52" i="20"/>
  <c r="L52" i="20"/>
  <c r="I52" i="20"/>
  <c r="G52" i="20"/>
  <c r="C52" i="20"/>
  <c r="P51" i="20"/>
  <c r="O51" i="20"/>
  <c r="N51" i="20"/>
  <c r="M51" i="20"/>
  <c r="L51" i="20"/>
  <c r="I51" i="20"/>
  <c r="G51" i="20"/>
  <c r="C51" i="20"/>
  <c r="P50" i="20"/>
  <c r="O50" i="20"/>
  <c r="N50" i="20"/>
  <c r="M50" i="20"/>
  <c r="L50" i="20"/>
  <c r="I50" i="20"/>
  <c r="G50" i="20"/>
  <c r="C50" i="20"/>
  <c r="P49" i="20"/>
  <c r="O49" i="20"/>
  <c r="N49" i="20"/>
  <c r="M49" i="20"/>
  <c r="L49" i="20"/>
  <c r="I49" i="20"/>
  <c r="G49" i="20"/>
  <c r="C49" i="20"/>
  <c r="O48" i="20"/>
  <c r="N48" i="20"/>
  <c r="M48" i="20"/>
  <c r="L48" i="20"/>
  <c r="I48" i="20"/>
  <c r="G48" i="20"/>
  <c r="C48" i="20"/>
  <c r="P47" i="20"/>
  <c r="O47" i="20"/>
  <c r="N47" i="20"/>
  <c r="M47" i="20"/>
  <c r="L47" i="20"/>
  <c r="I47" i="20"/>
  <c r="G47" i="20"/>
  <c r="C47" i="20"/>
  <c r="P46" i="20"/>
  <c r="O46" i="20"/>
  <c r="N46" i="20"/>
  <c r="M46" i="20"/>
  <c r="L46" i="20"/>
  <c r="I46" i="20"/>
  <c r="G46" i="20"/>
  <c r="C46" i="20"/>
  <c r="P45" i="20"/>
  <c r="O45" i="20"/>
  <c r="N45" i="20"/>
  <c r="M45" i="20"/>
  <c r="L45" i="20"/>
  <c r="I45" i="20"/>
  <c r="G45" i="20"/>
  <c r="C45" i="20"/>
  <c r="P44" i="20"/>
  <c r="O44" i="20"/>
  <c r="N44" i="20"/>
  <c r="M44" i="20"/>
  <c r="L44" i="20"/>
  <c r="I44" i="20"/>
  <c r="G44" i="20"/>
  <c r="C44" i="20"/>
  <c r="P43" i="20"/>
  <c r="O43" i="20"/>
  <c r="N43" i="20"/>
  <c r="M43" i="20"/>
  <c r="L43" i="20"/>
  <c r="I43" i="20"/>
  <c r="G43" i="20"/>
  <c r="C43" i="20"/>
  <c r="P42" i="20"/>
  <c r="O42" i="20"/>
  <c r="N42" i="20"/>
  <c r="M42" i="20"/>
  <c r="L42" i="20"/>
  <c r="I42" i="20"/>
  <c r="G42" i="20"/>
  <c r="C42" i="20"/>
  <c r="O41" i="20"/>
  <c r="N41" i="20"/>
  <c r="M41" i="20"/>
  <c r="L41" i="20"/>
  <c r="I41" i="20"/>
  <c r="G41" i="20"/>
  <c r="C41" i="20"/>
  <c r="P40" i="20"/>
  <c r="O40" i="20"/>
  <c r="N40" i="20"/>
  <c r="M40" i="20"/>
  <c r="L40" i="20"/>
  <c r="I40" i="20"/>
  <c r="G40" i="20"/>
  <c r="C40" i="20"/>
  <c r="P39" i="20"/>
  <c r="O39" i="20"/>
  <c r="N39" i="20"/>
  <c r="M39" i="20"/>
  <c r="L39" i="20"/>
  <c r="I39" i="20"/>
  <c r="G39" i="20"/>
  <c r="C39" i="20"/>
  <c r="P38" i="20"/>
  <c r="O38" i="20"/>
  <c r="N38" i="20"/>
  <c r="M38" i="20"/>
  <c r="L38" i="20"/>
  <c r="I38" i="20"/>
  <c r="G38" i="20"/>
  <c r="C38" i="20"/>
  <c r="P37" i="20"/>
  <c r="O37" i="20"/>
  <c r="N37" i="20"/>
  <c r="M37" i="20"/>
  <c r="L37" i="20"/>
  <c r="I37" i="20"/>
  <c r="G37" i="20"/>
  <c r="C37" i="20"/>
  <c r="O36" i="20"/>
  <c r="N36" i="20"/>
  <c r="M36" i="20"/>
  <c r="L36" i="20"/>
  <c r="I36" i="20"/>
  <c r="G36" i="20"/>
  <c r="C36" i="20"/>
  <c r="P35" i="20"/>
  <c r="O35" i="20"/>
  <c r="N35" i="20"/>
  <c r="M35" i="20"/>
  <c r="L35" i="20"/>
  <c r="I35" i="20"/>
  <c r="G35" i="20"/>
  <c r="C35" i="20"/>
  <c r="P34" i="20"/>
  <c r="O34" i="20"/>
  <c r="N34" i="20"/>
  <c r="M34" i="20"/>
  <c r="L34" i="20"/>
  <c r="I34" i="20"/>
  <c r="G34" i="20"/>
  <c r="C34" i="20"/>
  <c r="P33" i="20"/>
  <c r="O33" i="20"/>
  <c r="N33" i="20"/>
  <c r="M33" i="20"/>
  <c r="L33" i="20"/>
  <c r="I33" i="20"/>
  <c r="G33" i="20"/>
  <c r="C33" i="20"/>
  <c r="P32" i="20"/>
  <c r="O32" i="20"/>
  <c r="N32" i="20"/>
  <c r="M32" i="20"/>
  <c r="L32" i="20"/>
  <c r="I32" i="20"/>
  <c r="G32" i="20"/>
  <c r="C32" i="20"/>
  <c r="P31" i="20"/>
  <c r="O31" i="20"/>
  <c r="N31" i="20"/>
  <c r="M31" i="20"/>
  <c r="L31" i="20"/>
  <c r="I31" i="20"/>
  <c r="G31" i="20"/>
  <c r="C31" i="20"/>
  <c r="P30" i="20"/>
  <c r="O30" i="20"/>
  <c r="N30" i="20"/>
  <c r="M30" i="20"/>
  <c r="L30" i="20"/>
  <c r="I30" i="20"/>
  <c r="G30" i="20"/>
  <c r="C30" i="20"/>
  <c r="P29" i="20"/>
  <c r="O29" i="20"/>
  <c r="N29" i="20"/>
  <c r="M29" i="20"/>
  <c r="L29" i="20"/>
  <c r="I29" i="20"/>
  <c r="G29" i="20"/>
  <c r="C29" i="20"/>
  <c r="P28" i="20"/>
  <c r="O28" i="20"/>
  <c r="N28" i="20"/>
  <c r="M28" i="20"/>
  <c r="L28" i="20"/>
  <c r="I28" i="20"/>
  <c r="G28" i="20"/>
  <c r="C28" i="20"/>
  <c r="O27" i="20"/>
  <c r="N27" i="20"/>
  <c r="M27" i="20"/>
  <c r="L27" i="20"/>
  <c r="I27" i="20"/>
  <c r="G27" i="20"/>
  <c r="C27" i="20"/>
  <c r="P26" i="20"/>
  <c r="O26" i="20"/>
  <c r="N26" i="20"/>
  <c r="M26" i="20"/>
  <c r="L26" i="20"/>
  <c r="I26" i="20"/>
  <c r="G26" i="20"/>
  <c r="C26" i="20"/>
  <c r="P25" i="20"/>
  <c r="O25" i="20"/>
  <c r="N25" i="20"/>
  <c r="M25" i="20"/>
  <c r="L25" i="20"/>
  <c r="I25" i="20"/>
  <c r="G25" i="20"/>
  <c r="C25" i="20"/>
  <c r="P24" i="20"/>
  <c r="O24" i="20"/>
  <c r="N24" i="20"/>
  <c r="M24" i="20"/>
  <c r="L24" i="20"/>
  <c r="I24" i="20"/>
  <c r="G24" i="20"/>
  <c r="C24" i="20"/>
  <c r="P23" i="20"/>
  <c r="O23" i="20"/>
  <c r="N23" i="20"/>
  <c r="M23" i="20"/>
  <c r="L23" i="20"/>
  <c r="I23" i="20"/>
  <c r="G23" i="20"/>
  <c r="C23" i="20"/>
  <c r="P22" i="20"/>
  <c r="O22" i="20"/>
  <c r="N22" i="20"/>
  <c r="M22" i="20"/>
  <c r="L22" i="20"/>
  <c r="I22" i="20"/>
  <c r="G22" i="20"/>
  <c r="C22" i="20"/>
  <c r="P21" i="20"/>
  <c r="O21" i="20"/>
  <c r="N21" i="20"/>
  <c r="M21" i="20"/>
  <c r="L21" i="20"/>
  <c r="I21" i="20"/>
  <c r="G21" i="20"/>
  <c r="C21" i="20"/>
  <c r="O20" i="20"/>
  <c r="N20" i="20"/>
  <c r="M20" i="20"/>
  <c r="L20" i="20"/>
  <c r="I20" i="20"/>
  <c r="G20" i="20"/>
  <c r="C20" i="20"/>
  <c r="P19" i="20"/>
  <c r="O19" i="20"/>
  <c r="N19" i="20"/>
  <c r="M19" i="20"/>
  <c r="L19" i="20"/>
  <c r="I19" i="20"/>
  <c r="G19" i="20"/>
  <c r="C19" i="20"/>
  <c r="O18" i="20"/>
  <c r="N18" i="20"/>
  <c r="M18" i="20"/>
  <c r="L18" i="20"/>
  <c r="I18" i="20"/>
  <c r="G18" i="20"/>
  <c r="C18" i="20"/>
  <c r="P17" i="20"/>
  <c r="O17" i="20"/>
  <c r="N17" i="20"/>
  <c r="M17" i="20"/>
  <c r="L17" i="20"/>
  <c r="I17" i="20"/>
  <c r="G17" i="20"/>
  <c r="C17" i="20"/>
  <c r="P16" i="20"/>
  <c r="O16" i="20"/>
  <c r="N16" i="20"/>
  <c r="M16" i="20"/>
  <c r="L16" i="20"/>
  <c r="I16" i="20"/>
  <c r="G16" i="20"/>
  <c r="C16" i="20"/>
  <c r="P15" i="20"/>
  <c r="O15" i="20"/>
  <c r="N15" i="20"/>
  <c r="M15" i="20"/>
  <c r="L15" i="20"/>
  <c r="I15" i="20"/>
  <c r="G15" i="20"/>
  <c r="C15" i="20"/>
  <c r="P14" i="20"/>
  <c r="O14" i="20"/>
  <c r="N14" i="20"/>
  <c r="M14" i="20"/>
  <c r="L14" i="20"/>
  <c r="I14" i="20"/>
  <c r="G14" i="20"/>
  <c r="C14" i="20"/>
  <c r="P13" i="20"/>
  <c r="O13" i="20"/>
  <c r="N13" i="20"/>
  <c r="M13" i="20"/>
  <c r="L13" i="20"/>
  <c r="I13" i="20"/>
  <c r="G13" i="20"/>
  <c r="C13" i="20"/>
  <c r="P12" i="20"/>
  <c r="O12" i="20"/>
  <c r="N12" i="20"/>
  <c r="M12" i="20"/>
  <c r="L12" i="20"/>
  <c r="I12" i="20"/>
  <c r="G12" i="20"/>
  <c r="C12" i="20"/>
  <c r="P11" i="20"/>
  <c r="O11" i="20"/>
  <c r="N11" i="20"/>
  <c r="M11" i="20"/>
  <c r="L11" i="20"/>
  <c r="I11" i="20"/>
  <c r="G11" i="20"/>
  <c r="C11" i="20"/>
  <c r="P10" i="20"/>
  <c r="O10" i="20"/>
  <c r="N10" i="20"/>
  <c r="M10" i="20"/>
  <c r="L10" i="20"/>
  <c r="I10" i="20"/>
  <c r="G10" i="20"/>
  <c r="C10" i="20"/>
  <c r="P9" i="20"/>
  <c r="O9" i="20"/>
  <c r="N9" i="20"/>
  <c r="M9" i="20"/>
  <c r="L9" i="20"/>
  <c r="I9" i="20"/>
  <c r="G9" i="20"/>
  <c r="C9" i="20"/>
  <c r="P8" i="20"/>
  <c r="O8" i="20"/>
  <c r="N8" i="20"/>
  <c r="M8" i="20"/>
  <c r="L8" i="20"/>
  <c r="I8" i="20"/>
  <c r="G8" i="20"/>
  <c r="C8" i="20"/>
  <c r="P7" i="20"/>
  <c r="O7" i="20"/>
  <c r="N7" i="20"/>
  <c r="M7" i="20"/>
  <c r="L7" i="20"/>
  <c r="I7" i="20"/>
  <c r="G7" i="20"/>
  <c r="C7" i="20"/>
  <c r="P6" i="20"/>
  <c r="O6" i="20"/>
  <c r="N6" i="20"/>
  <c r="M6" i="20"/>
  <c r="L6" i="20"/>
  <c r="I6" i="20"/>
  <c r="G6" i="20"/>
  <c r="C6" i="20"/>
  <c r="G5" i="20"/>
  <c r="N80" i="19"/>
  <c r="H80" i="19"/>
  <c r="H82" i="19" s="1"/>
  <c r="E80" i="19"/>
  <c r="P79" i="19"/>
  <c r="O79" i="19"/>
  <c r="N79" i="19"/>
  <c r="M79" i="19"/>
  <c r="L79" i="19"/>
  <c r="I79" i="19"/>
  <c r="G79" i="19"/>
  <c r="C79" i="19"/>
  <c r="P78" i="19"/>
  <c r="O78" i="19"/>
  <c r="N78" i="19"/>
  <c r="M78" i="19"/>
  <c r="L78" i="19"/>
  <c r="I78" i="19"/>
  <c r="G78" i="19"/>
  <c r="C78" i="19"/>
  <c r="O77" i="19"/>
  <c r="N77" i="19"/>
  <c r="M77" i="19"/>
  <c r="L77" i="19"/>
  <c r="I77" i="19"/>
  <c r="G77" i="19"/>
  <c r="C77" i="19"/>
  <c r="P76" i="19"/>
  <c r="O76" i="19"/>
  <c r="N76" i="19"/>
  <c r="M76" i="19"/>
  <c r="L76" i="19"/>
  <c r="I76" i="19"/>
  <c r="G76" i="19"/>
  <c r="J76" i="19" s="1"/>
  <c r="C76" i="19"/>
  <c r="P75" i="19"/>
  <c r="O75" i="19"/>
  <c r="N75" i="19"/>
  <c r="M75" i="19"/>
  <c r="L75" i="19"/>
  <c r="I75" i="19"/>
  <c r="G75" i="19"/>
  <c r="C75" i="19"/>
  <c r="P74" i="19"/>
  <c r="O74" i="19"/>
  <c r="N74" i="19"/>
  <c r="M74" i="19"/>
  <c r="L74" i="19"/>
  <c r="I74" i="19"/>
  <c r="G74" i="19"/>
  <c r="C74" i="19"/>
  <c r="O73" i="19"/>
  <c r="N73" i="19"/>
  <c r="M73" i="19"/>
  <c r="L73" i="19"/>
  <c r="I73" i="19"/>
  <c r="G73" i="19"/>
  <c r="C73" i="19"/>
  <c r="P72" i="19"/>
  <c r="O72" i="19"/>
  <c r="N72" i="19"/>
  <c r="M72" i="19"/>
  <c r="L72" i="19"/>
  <c r="I72" i="19"/>
  <c r="G72" i="19"/>
  <c r="C72" i="19"/>
  <c r="P71" i="19"/>
  <c r="O71" i="19"/>
  <c r="N71" i="19"/>
  <c r="M71" i="19"/>
  <c r="L71" i="19"/>
  <c r="I71" i="19"/>
  <c r="G71" i="19"/>
  <c r="C71" i="19"/>
  <c r="P70" i="19"/>
  <c r="O70" i="19"/>
  <c r="N70" i="19"/>
  <c r="M70" i="19"/>
  <c r="L70" i="19"/>
  <c r="I70" i="19"/>
  <c r="G70" i="19"/>
  <c r="C70" i="19"/>
  <c r="O69" i="19"/>
  <c r="N69" i="19"/>
  <c r="M69" i="19"/>
  <c r="L69" i="19"/>
  <c r="I69" i="19"/>
  <c r="G69" i="19"/>
  <c r="C69" i="19"/>
  <c r="P68" i="19"/>
  <c r="O68" i="19"/>
  <c r="N68" i="19"/>
  <c r="M68" i="19"/>
  <c r="L68" i="19"/>
  <c r="I68" i="19"/>
  <c r="G68" i="19"/>
  <c r="C68" i="19"/>
  <c r="P67" i="19"/>
  <c r="O67" i="19"/>
  <c r="N67" i="19"/>
  <c r="M67" i="19"/>
  <c r="L67" i="19"/>
  <c r="I67" i="19"/>
  <c r="G67" i="19"/>
  <c r="C67" i="19"/>
  <c r="O66" i="19"/>
  <c r="N66" i="19"/>
  <c r="M66" i="19"/>
  <c r="L66" i="19"/>
  <c r="I66" i="19"/>
  <c r="G66" i="19"/>
  <c r="C66" i="19"/>
  <c r="P65" i="19"/>
  <c r="O65" i="19"/>
  <c r="N65" i="19"/>
  <c r="M65" i="19"/>
  <c r="L65" i="19"/>
  <c r="I65" i="19"/>
  <c r="G65" i="19"/>
  <c r="C65" i="19"/>
  <c r="P64" i="19"/>
  <c r="O64" i="19"/>
  <c r="N64" i="19"/>
  <c r="M64" i="19"/>
  <c r="L64" i="19"/>
  <c r="I64" i="19"/>
  <c r="G64" i="19"/>
  <c r="C64" i="19"/>
  <c r="P63" i="19"/>
  <c r="O63" i="19"/>
  <c r="N63" i="19"/>
  <c r="M63" i="19"/>
  <c r="L63" i="19"/>
  <c r="I63" i="19"/>
  <c r="G63" i="19"/>
  <c r="C63" i="19"/>
  <c r="O62" i="19"/>
  <c r="N62" i="19"/>
  <c r="M62" i="19"/>
  <c r="L62" i="19"/>
  <c r="I62" i="19"/>
  <c r="G62" i="19"/>
  <c r="C62" i="19"/>
  <c r="P61" i="19"/>
  <c r="O61" i="19"/>
  <c r="N61" i="19"/>
  <c r="M61" i="19"/>
  <c r="L61" i="19"/>
  <c r="I61" i="19"/>
  <c r="G61" i="19"/>
  <c r="C61" i="19"/>
  <c r="P60" i="19"/>
  <c r="O60" i="19"/>
  <c r="N60" i="19"/>
  <c r="M60" i="19"/>
  <c r="L60" i="19"/>
  <c r="I60" i="19"/>
  <c r="G60" i="19"/>
  <c r="C60" i="19"/>
  <c r="P59" i="19"/>
  <c r="O59" i="19"/>
  <c r="N59" i="19"/>
  <c r="M59" i="19"/>
  <c r="L59" i="19"/>
  <c r="I59" i="19"/>
  <c r="G59" i="19"/>
  <c r="C59" i="19"/>
  <c r="O58" i="19"/>
  <c r="N58" i="19"/>
  <c r="M58" i="19"/>
  <c r="L58" i="19"/>
  <c r="I58" i="19"/>
  <c r="G58" i="19"/>
  <c r="C58" i="19"/>
  <c r="P57" i="19"/>
  <c r="O57" i="19"/>
  <c r="N57" i="19"/>
  <c r="M57" i="19"/>
  <c r="L57" i="19"/>
  <c r="I57" i="19"/>
  <c r="G57" i="19"/>
  <c r="C57" i="19"/>
  <c r="O56" i="19"/>
  <c r="N56" i="19"/>
  <c r="M56" i="19"/>
  <c r="L56" i="19"/>
  <c r="I56" i="19"/>
  <c r="G56" i="19"/>
  <c r="C56" i="19"/>
  <c r="P55" i="19"/>
  <c r="O55" i="19"/>
  <c r="N55" i="19"/>
  <c r="M55" i="19"/>
  <c r="L55" i="19"/>
  <c r="I55" i="19"/>
  <c r="G55" i="19"/>
  <c r="C55" i="19"/>
  <c r="P54" i="19"/>
  <c r="O54" i="19"/>
  <c r="N54" i="19"/>
  <c r="M54" i="19"/>
  <c r="L54" i="19"/>
  <c r="I54" i="19"/>
  <c r="G54" i="19"/>
  <c r="C54" i="19"/>
  <c r="P53" i="19"/>
  <c r="O53" i="19"/>
  <c r="N53" i="19"/>
  <c r="M53" i="19"/>
  <c r="L53" i="19"/>
  <c r="I53" i="19"/>
  <c r="G53" i="19"/>
  <c r="C53" i="19"/>
  <c r="O52" i="19"/>
  <c r="N52" i="19"/>
  <c r="M52" i="19"/>
  <c r="L52" i="19"/>
  <c r="I52" i="19"/>
  <c r="G52" i="19"/>
  <c r="C52" i="19"/>
  <c r="P51" i="19"/>
  <c r="O51" i="19"/>
  <c r="N51" i="19"/>
  <c r="M51" i="19"/>
  <c r="L51" i="19"/>
  <c r="I51" i="19"/>
  <c r="G51" i="19"/>
  <c r="C51" i="19"/>
  <c r="P50" i="19"/>
  <c r="O50" i="19"/>
  <c r="N50" i="19"/>
  <c r="M50" i="19"/>
  <c r="L50" i="19"/>
  <c r="I50" i="19"/>
  <c r="G50" i="19"/>
  <c r="C50" i="19"/>
  <c r="P49" i="19"/>
  <c r="O49" i="19"/>
  <c r="N49" i="19"/>
  <c r="M49" i="19"/>
  <c r="L49" i="19"/>
  <c r="I49" i="19"/>
  <c r="G49" i="19"/>
  <c r="C49" i="19"/>
  <c r="O48" i="19"/>
  <c r="N48" i="19"/>
  <c r="M48" i="19"/>
  <c r="L48" i="19"/>
  <c r="I48" i="19"/>
  <c r="G48" i="19"/>
  <c r="C48" i="19"/>
  <c r="P47" i="19"/>
  <c r="O47" i="19"/>
  <c r="N47" i="19"/>
  <c r="M47" i="19"/>
  <c r="L47" i="19"/>
  <c r="I47" i="19"/>
  <c r="G47" i="19"/>
  <c r="C47" i="19"/>
  <c r="P46" i="19"/>
  <c r="O46" i="19"/>
  <c r="N46" i="19"/>
  <c r="M46" i="19"/>
  <c r="L46" i="19"/>
  <c r="I46" i="19"/>
  <c r="G46" i="19"/>
  <c r="C46" i="19"/>
  <c r="P45" i="19"/>
  <c r="O45" i="19"/>
  <c r="N45" i="19"/>
  <c r="M45" i="19"/>
  <c r="L45" i="19"/>
  <c r="I45" i="19"/>
  <c r="G45" i="19"/>
  <c r="C45" i="19"/>
  <c r="P44" i="19"/>
  <c r="O44" i="19"/>
  <c r="N44" i="19"/>
  <c r="M44" i="19"/>
  <c r="L44" i="19"/>
  <c r="I44" i="19"/>
  <c r="G44" i="19"/>
  <c r="C44" i="19"/>
  <c r="P43" i="19"/>
  <c r="O43" i="19"/>
  <c r="N43" i="19"/>
  <c r="M43" i="19"/>
  <c r="L43" i="19"/>
  <c r="I43" i="19"/>
  <c r="G43" i="19"/>
  <c r="C43" i="19"/>
  <c r="P42" i="19"/>
  <c r="O42" i="19"/>
  <c r="N42" i="19"/>
  <c r="M42" i="19"/>
  <c r="L42" i="19"/>
  <c r="I42" i="19"/>
  <c r="G42" i="19"/>
  <c r="C42" i="19"/>
  <c r="O41" i="19"/>
  <c r="N41" i="19"/>
  <c r="M41" i="19"/>
  <c r="L41" i="19"/>
  <c r="I41" i="19"/>
  <c r="G41" i="19"/>
  <c r="C41" i="19"/>
  <c r="P40" i="19"/>
  <c r="O40" i="19"/>
  <c r="N40" i="19"/>
  <c r="M40" i="19"/>
  <c r="L40" i="19"/>
  <c r="I40" i="19"/>
  <c r="G40" i="19"/>
  <c r="C40" i="19"/>
  <c r="P39" i="19"/>
  <c r="O39" i="19"/>
  <c r="N39" i="19"/>
  <c r="M39" i="19"/>
  <c r="L39" i="19"/>
  <c r="I39" i="19"/>
  <c r="G39" i="19"/>
  <c r="C39" i="19"/>
  <c r="P38" i="19"/>
  <c r="O38" i="19"/>
  <c r="N38" i="19"/>
  <c r="M38" i="19"/>
  <c r="L38" i="19"/>
  <c r="I38" i="19"/>
  <c r="G38" i="19"/>
  <c r="C38" i="19"/>
  <c r="P37" i="19"/>
  <c r="O37" i="19"/>
  <c r="N37" i="19"/>
  <c r="M37" i="19"/>
  <c r="L37" i="19"/>
  <c r="I37" i="19"/>
  <c r="G37" i="19"/>
  <c r="C37" i="19"/>
  <c r="O36" i="19"/>
  <c r="N36" i="19"/>
  <c r="M36" i="19"/>
  <c r="L36" i="19"/>
  <c r="I36" i="19"/>
  <c r="G36" i="19"/>
  <c r="C36" i="19"/>
  <c r="P35" i="19"/>
  <c r="O35" i="19"/>
  <c r="N35" i="19"/>
  <c r="M35" i="19"/>
  <c r="L35" i="19"/>
  <c r="I35" i="19"/>
  <c r="G35" i="19"/>
  <c r="C35" i="19"/>
  <c r="P34" i="19"/>
  <c r="O34" i="19"/>
  <c r="N34" i="19"/>
  <c r="M34" i="19"/>
  <c r="L34" i="19"/>
  <c r="I34" i="19"/>
  <c r="G34" i="19"/>
  <c r="C34" i="19"/>
  <c r="P33" i="19"/>
  <c r="O33" i="19"/>
  <c r="N33" i="19"/>
  <c r="M33" i="19"/>
  <c r="L33" i="19"/>
  <c r="I33" i="19"/>
  <c r="G33" i="19"/>
  <c r="C33" i="19"/>
  <c r="P32" i="19"/>
  <c r="O32" i="19"/>
  <c r="N32" i="19"/>
  <c r="M32" i="19"/>
  <c r="L32" i="19"/>
  <c r="I32" i="19"/>
  <c r="G32" i="19"/>
  <c r="C32" i="19"/>
  <c r="P31" i="19"/>
  <c r="O31" i="19"/>
  <c r="N31" i="19"/>
  <c r="M31" i="19"/>
  <c r="L31" i="19"/>
  <c r="I31" i="19"/>
  <c r="G31" i="19"/>
  <c r="C31" i="19"/>
  <c r="P30" i="19"/>
  <c r="O30" i="19"/>
  <c r="N30" i="19"/>
  <c r="M30" i="19"/>
  <c r="L30" i="19"/>
  <c r="I30" i="19"/>
  <c r="G30" i="19"/>
  <c r="C30" i="19"/>
  <c r="P29" i="19"/>
  <c r="O29" i="19"/>
  <c r="N29" i="19"/>
  <c r="M29" i="19"/>
  <c r="L29" i="19"/>
  <c r="I29" i="19"/>
  <c r="G29" i="19"/>
  <c r="C29" i="19"/>
  <c r="P28" i="19"/>
  <c r="O28" i="19"/>
  <c r="N28" i="19"/>
  <c r="M28" i="19"/>
  <c r="L28" i="19"/>
  <c r="I28" i="19"/>
  <c r="G28" i="19"/>
  <c r="C28" i="19"/>
  <c r="O27" i="19"/>
  <c r="N27" i="19"/>
  <c r="M27" i="19"/>
  <c r="L27" i="19"/>
  <c r="I27" i="19"/>
  <c r="G27" i="19"/>
  <c r="C27" i="19"/>
  <c r="P26" i="19"/>
  <c r="O26" i="19"/>
  <c r="N26" i="19"/>
  <c r="M26" i="19"/>
  <c r="L26" i="19"/>
  <c r="I26" i="19"/>
  <c r="G26" i="19"/>
  <c r="C26" i="19"/>
  <c r="P25" i="19"/>
  <c r="O25" i="19"/>
  <c r="N25" i="19"/>
  <c r="M25" i="19"/>
  <c r="L25" i="19"/>
  <c r="I25" i="19"/>
  <c r="G25" i="19"/>
  <c r="C25" i="19"/>
  <c r="P24" i="19"/>
  <c r="O24" i="19"/>
  <c r="N24" i="19"/>
  <c r="M24" i="19"/>
  <c r="L24" i="19"/>
  <c r="I24" i="19"/>
  <c r="G24" i="19"/>
  <c r="C24" i="19"/>
  <c r="P23" i="19"/>
  <c r="O23" i="19"/>
  <c r="N23" i="19"/>
  <c r="M23" i="19"/>
  <c r="L23" i="19"/>
  <c r="I23" i="19"/>
  <c r="G23" i="19"/>
  <c r="C23" i="19"/>
  <c r="P22" i="19"/>
  <c r="O22" i="19"/>
  <c r="N22" i="19"/>
  <c r="M22" i="19"/>
  <c r="L22" i="19"/>
  <c r="I22" i="19"/>
  <c r="G22" i="19"/>
  <c r="C22" i="19"/>
  <c r="P21" i="19"/>
  <c r="O21" i="19"/>
  <c r="N21" i="19"/>
  <c r="M21" i="19"/>
  <c r="L21" i="19"/>
  <c r="I21" i="19"/>
  <c r="G21" i="19"/>
  <c r="C21" i="19"/>
  <c r="O20" i="19"/>
  <c r="N20" i="19"/>
  <c r="M20" i="19"/>
  <c r="L20" i="19"/>
  <c r="I20" i="19"/>
  <c r="G20" i="19"/>
  <c r="C20" i="19"/>
  <c r="P19" i="19"/>
  <c r="O19" i="19"/>
  <c r="N19" i="19"/>
  <c r="M19" i="19"/>
  <c r="L19" i="19"/>
  <c r="I19" i="19"/>
  <c r="G19" i="19"/>
  <c r="C19" i="19"/>
  <c r="O18" i="19"/>
  <c r="N18" i="19"/>
  <c r="M18" i="19"/>
  <c r="L18" i="19"/>
  <c r="I18" i="19"/>
  <c r="G18" i="19"/>
  <c r="C18" i="19"/>
  <c r="P17" i="19"/>
  <c r="O17" i="19"/>
  <c r="N17" i="19"/>
  <c r="M17" i="19"/>
  <c r="L17" i="19"/>
  <c r="I17" i="19"/>
  <c r="G17" i="19"/>
  <c r="C17" i="19"/>
  <c r="P16" i="19"/>
  <c r="O16" i="19"/>
  <c r="N16" i="19"/>
  <c r="M16" i="19"/>
  <c r="L16" i="19"/>
  <c r="I16" i="19"/>
  <c r="G16" i="19"/>
  <c r="C16" i="19"/>
  <c r="P15" i="19"/>
  <c r="O15" i="19"/>
  <c r="N15" i="19"/>
  <c r="M15" i="19"/>
  <c r="L15" i="19"/>
  <c r="I15" i="19"/>
  <c r="G15" i="19"/>
  <c r="C15" i="19"/>
  <c r="P14" i="19"/>
  <c r="O14" i="19"/>
  <c r="N14" i="19"/>
  <c r="M14" i="19"/>
  <c r="L14" i="19"/>
  <c r="I14" i="19"/>
  <c r="G14" i="19"/>
  <c r="C14" i="19"/>
  <c r="P13" i="19"/>
  <c r="O13" i="19"/>
  <c r="N13" i="19"/>
  <c r="M13" i="19"/>
  <c r="L13" i="19"/>
  <c r="I13" i="19"/>
  <c r="G13" i="19"/>
  <c r="C13" i="19"/>
  <c r="P12" i="19"/>
  <c r="O12" i="19"/>
  <c r="N12" i="19"/>
  <c r="M12" i="19"/>
  <c r="L12" i="19"/>
  <c r="I12" i="19"/>
  <c r="G12" i="19"/>
  <c r="C12" i="19"/>
  <c r="P11" i="19"/>
  <c r="O11" i="19"/>
  <c r="N11" i="19"/>
  <c r="M11" i="19"/>
  <c r="L11" i="19"/>
  <c r="I11" i="19"/>
  <c r="G11" i="19"/>
  <c r="C11" i="19"/>
  <c r="P10" i="19"/>
  <c r="O10" i="19"/>
  <c r="N10" i="19"/>
  <c r="M10" i="19"/>
  <c r="L10" i="19"/>
  <c r="I10" i="19"/>
  <c r="G10" i="19"/>
  <c r="C10" i="19"/>
  <c r="P9" i="19"/>
  <c r="O9" i="19"/>
  <c r="N9" i="19"/>
  <c r="M9" i="19"/>
  <c r="L9" i="19"/>
  <c r="I9" i="19"/>
  <c r="G9" i="19"/>
  <c r="C9" i="19"/>
  <c r="P8" i="19"/>
  <c r="O8" i="19"/>
  <c r="N8" i="19"/>
  <c r="M8" i="19"/>
  <c r="L8" i="19"/>
  <c r="I8" i="19"/>
  <c r="G8" i="19"/>
  <c r="C8" i="19"/>
  <c r="O7" i="19"/>
  <c r="N7" i="19"/>
  <c r="M7" i="19"/>
  <c r="L7" i="19"/>
  <c r="I7" i="19"/>
  <c r="G7" i="19"/>
  <c r="C7" i="19"/>
  <c r="O6" i="19"/>
  <c r="N6" i="19"/>
  <c r="M6" i="19"/>
  <c r="L6" i="19"/>
  <c r="I6" i="19"/>
  <c r="G6" i="19"/>
  <c r="C6" i="19"/>
  <c r="G5" i="19"/>
  <c r="J83" i="22" l="1"/>
  <c r="J87" i="22" s="1"/>
  <c r="U74" i="22"/>
  <c r="J81" i="22"/>
  <c r="U75" i="22" s="1"/>
  <c r="J70" i="20"/>
  <c r="J76" i="20"/>
  <c r="J51" i="20"/>
  <c r="J48" i="20"/>
  <c r="J49" i="20"/>
  <c r="J63" i="20"/>
  <c r="J15" i="20"/>
  <c r="J58" i="20"/>
  <c r="J17" i="20"/>
  <c r="J27" i="20"/>
  <c r="J28" i="20"/>
  <c r="J32" i="20"/>
  <c r="J36" i="20"/>
  <c r="J66" i="20"/>
  <c r="J9" i="20"/>
  <c r="J18" i="20"/>
  <c r="J6" i="20"/>
  <c r="J13" i="20"/>
  <c r="J14" i="20"/>
  <c r="J30" i="20"/>
  <c r="J46" i="20"/>
  <c r="J56" i="20"/>
  <c r="J57" i="20"/>
  <c r="J59" i="20"/>
  <c r="J60" i="20"/>
  <c r="J64" i="20"/>
  <c r="J80" i="20"/>
  <c r="J63" i="19"/>
  <c r="J79" i="19"/>
  <c r="J70" i="19"/>
  <c r="J72" i="19"/>
  <c r="J57" i="19"/>
  <c r="J58" i="19"/>
  <c r="J78" i="19"/>
  <c r="J65" i="19"/>
  <c r="J64" i="19"/>
  <c r="J7" i="19"/>
  <c r="J11" i="19"/>
  <c r="J12" i="19"/>
  <c r="J13" i="19"/>
  <c r="J15" i="19"/>
  <c r="J73" i="19"/>
  <c r="J28" i="19"/>
  <c r="J32" i="19"/>
  <c r="J33" i="19"/>
  <c r="J34" i="19"/>
  <c r="J44" i="19"/>
  <c r="J45" i="19"/>
  <c r="J46" i="19"/>
  <c r="J48" i="19"/>
  <c r="J37" i="19"/>
  <c r="J39" i="19"/>
  <c r="J40" i="19"/>
  <c r="J41" i="19"/>
  <c r="J67" i="19"/>
  <c r="J68" i="19"/>
  <c r="J69" i="19"/>
  <c r="J8" i="19"/>
  <c r="J9" i="19"/>
  <c r="J16" i="19"/>
  <c r="J17" i="19"/>
  <c r="J20" i="19"/>
  <c r="J29" i="19"/>
  <c r="J30" i="19"/>
  <c r="J42" i="19"/>
  <c r="J21" i="19"/>
  <c r="J23" i="19"/>
  <c r="J24" i="19"/>
  <c r="J25" i="19"/>
  <c r="J51" i="19"/>
  <c r="G81" i="19"/>
  <c r="J89" i="19" s="1"/>
  <c r="J22" i="19"/>
  <c r="J26" i="19"/>
  <c r="J27" i="19"/>
  <c r="J38" i="19"/>
  <c r="C80" i="19"/>
  <c r="J53" i="19"/>
  <c r="J54" i="19"/>
  <c r="J55" i="19"/>
  <c r="J56" i="19"/>
  <c r="J59" i="19"/>
  <c r="J60" i="19"/>
  <c r="J61" i="19"/>
  <c r="J62" i="19"/>
  <c r="J18" i="19"/>
  <c r="J49" i="19"/>
  <c r="J50" i="19"/>
  <c r="J52" i="19"/>
  <c r="J6" i="19"/>
  <c r="J10" i="19"/>
  <c r="J14" i="19"/>
  <c r="J19" i="19"/>
  <c r="J31" i="19"/>
  <c r="J35" i="19"/>
  <c r="J36" i="19"/>
  <c r="J43" i="19"/>
  <c r="J47" i="19"/>
  <c r="J66" i="19"/>
  <c r="J71" i="19"/>
  <c r="J74" i="19"/>
  <c r="J75" i="19"/>
  <c r="J77" i="19"/>
  <c r="J34" i="20"/>
  <c r="J55" i="20"/>
  <c r="J61" i="20"/>
  <c r="J68" i="20"/>
  <c r="J10" i="20"/>
  <c r="J20" i="20"/>
  <c r="J37" i="20"/>
  <c r="J38" i="20"/>
  <c r="J39" i="20"/>
  <c r="J40" i="20"/>
  <c r="J21" i="20"/>
  <c r="J22" i="20"/>
  <c r="J23" i="20"/>
  <c r="J24" i="20"/>
  <c r="J25" i="20"/>
  <c r="J26" i="20"/>
  <c r="J41" i="20"/>
  <c r="J50" i="20"/>
  <c r="J73" i="20"/>
  <c r="J53" i="20"/>
  <c r="J69" i="20"/>
  <c r="J77" i="20"/>
  <c r="J62" i="20"/>
  <c r="J79" i="20"/>
  <c r="I81" i="20"/>
  <c r="L95" i="20" s="1"/>
  <c r="J44" i="20"/>
  <c r="J71" i="20"/>
  <c r="J42" i="20"/>
  <c r="J11" i="20"/>
  <c r="C81" i="20"/>
  <c r="J7" i="20"/>
  <c r="J52" i="20"/>
  <c r="J65" i="20"/>
  <c r="J67" i="20"/>
  <c r="G82" i="20"/>
  <c r="J88" i="20" s="1"/>
  <c r="J8" i="20"/>
  <c r="J12" i="20"/>
  <c r="J16" i="20"/>
  <c r="J19" i="20"/>
  <c r="J29" i="20"/>
  <c r="J31" i="20"/>
  <c r="J33" i="20"/>
  <c r="J35" i="20"/>
  <c r="J43" i="20"/>
  <c r="J45" i="20"/>
  <c r="J47" i="20"/>
  <c r="J72" i="20"/>
  <c r="J74" i="20"/>
  <c r="J75" i="20"/>
  <c r="J78" i="20"/>
  <c r="I80" i="19"/>
  <c r="J89" i="22" l="1"/>
  <c r="L90" i="22"/>
  <c r="L95" i="22" s="1"/>
  <c r="U76" i="22"/>
  <c r="J80" i="19"/>
  <c r="J83" i="20"/>
  <c r="J87" i="20" s="1"/>
  <c r="J89" i="20" s="1"/>
  <c r="J81" i="20"/>
  <c r="J82" i="19"/>
  <c r="J86" i="19" l="1"/>
  <c r="L89" i="19"/>
  <c r="V82" i="19" l="1"/>
  <c r="V86" i="19" s="1"/>
  <c r="L96" i="19"/>
  <c r="V83" i="19" s="1"/>
  <c r="V87" i="19" s="1"/>
  <c r="J90" i="19"/>
</calcChain>
</file>

<file path=xl/sharedStrings.xml><?xml version="1.0" encoding="utf-8"?>
<sst xmlns="http://schemas.openxmlformats.org/spreadsheetml/2006/main" count="370" uniqueCount="100">
  <si>
    <t>Наименование</t>
  </si>
  <si>
    <t>скидка</t>
  </si>
  <si>
    <t>Прибыль</t>
  </si>
  <si>
    <t>Средство для мытья посуды</t>
  </si>
  <si>
    <t>«Зелёное яблоко» 1л</t>
  </si>
  <si>
    <t>«Зелёное яблоко» 0,5 л</t>
  </si>
  <si>
    <t>«Зеленое яблоко» 3л</t>
  </si>
  <si>
    <t>«Зеленое яблоко» 5л</t>
  </si>
  <si>
    <t>«Лимон» 0,5л</t>
  </si>
  <si>
    <t>«Лимон» 1л</t>
  </si>
  <si>
    <t>«Лимон» 3л</t>
  </si>
  <si>
    <t>«Лимон» 5л</t>
  </si>
  <si>
    <t>«Земляника» 1л</t>
  </si>
  <si>
    <t>«Земляника» 0,5 л</t>
  </si>
  <si>
    <t>«Земляника» 3л</t>
  </si>
  <si>
    <t>«Земляника» 5л</t>
  </si>
  <si>
    <t>Гель-концентрат для посуды</t>
  </si>
  <si>
    <t>Средство для мытья пола</t>
  </si>
  <si>
    <t>«Лимон фреш»1л</t>
  </si>
  <si>
    <t>«Лимон фреш» 3л</t>
  </si>
  <si>
    <t>«Лимон фреш» 5л</t>
  </si>
  <si>
    <t>«Океанический бриз» 1л</t>
  </si>
  <si>
    <t>«Океанический бриз» 3л</t>
  </si>
  <si>
    <t>«Океанический бриз» 5л</t>
  </si>
  <si>
    <t xml:space="preserve">Жидкое мыло для рук </t>
  </si>
  <si>
    <t>«Тропикана» 1л</t>
  </si>
  <si>
    <t>«Тропикана» 3л</t>
  </si>
  <si>
    <t>«Тропикана» 5л</t>
  </si>
  <si>
    <t>«Луговые травы» 1л</t>
  </si>
  <si>
    <t>«Луговые травы» 3л</t>
  </si>
  <si>
    <t>«Луговые травы» 5л</t>
  </si>
  <si>
    <t>Крем-мыло</t>
  </si>
  <si>
    <t>«Орхидея» 1л</t>
  </si>
  <si>
    <t>«Орхидея» 3л</t>
  </si>
  <si>
    <t>«Орхидея» 5л</t>
  </si>
  <si>
    <t>Кондиционер для белья</t>
  </si>
  <si>
    <t>«Розовый шёлк» 1л</t>
  </si>
  <si>
    <t>«Утренняя свежесть» 1 л</t>
  </si>
  <si>
    <t>«Розовый шёлк» 3л</t>
  </si>
  <si>
    <t>«Розовый шёлк» 5л</t>
  </si>
  <si>
    <t>«Утренняя свежесть» 3 л</t>
  </si>
  <si>
    <t>«Утренняя свежесть» 5 л</t>
  </si>
  <si>
    <t>Кислотное средство для чистки унитазов</t>
  </si>
  <si>
    <t>1 л</t>
  </si>
  <si>
    <t>3 л</t>
  </si>
  <si>
    <t>Щелочное средство « Антижир»</t>
  </si>
  <si>
    <t>Шампунь для волос</t>
  </si>
  <si>
    <t>Гель для душа</t>
  </si>
  <si>
    <t>5 л</t>
  </si>
  <si>
    <t>Жидкий порошок</t>
  </si>
  <si>
    <t>Жидкое хозяйственное мыло</t>
  </si>
  <si>
    <t>Пенное средство для мытья ковров и ковровых изделий</t>
  </si>
  <si>
    <t>Кол-во</t>
  </si>
  <si>
    <t>цена REEM</t>
  </si>
  <si>
    <t>Сумма REEM</t>
  </si>
  <si>
    <t>«Тропикана» 0,5 л</t>
  </si>
  <si>
    <t>«Луговые травы» 0,5 л</t>
  </si>
  <si>
    <t>«Орхидея» 0,5 л</t>
  </si>
  <si>
    <t>Кондиционер детский "Пушок"</t>
  </si>
  <si>
    <t>Средство для мытья окон</t>
  </si>
  <si>
    <t xml:space="preserve"> Без триггера (запаска) 0,5 л, «Зелёное яблоко»</t>
  </si>
  <si>
    <t xml:space="preserve"> С триггером (спиртовой) 0,5 л, «Зелёное яблоко»</t>
  </si>
  <si>
    <t>сумма за 1 ед</t>
  </si>
  <si>
    <t>% мой</t>
  </si>
  <si>
    <t>СУММА Жарк</t>
  </si>
  <si>
    <t>Дорога</t>
  </si>
  <si>
    <t xml:space="preserve">Питание </t>
  </si>
  <si>
    <t>Литраж</t>
  </si>
  <si>
    <t>ИТОГО:</t>
  </si>
  <si>
    <t>НОВАЯ ЦЕНА ЧУНДЖА -ЖАРКЕНТ</t>
  </si>
  <si>
    <t>касса</t>
  </si>
  <si>
    <t>1 л дыня</t>
  </si>
  <si>
    <t>1л арбуз с тригером</t>
  </si>
  <si>
    <t>Прибыль:</t>
  </si>
  <si>
    <t>ВЕС</t>
  </si>
  <si>
    <r>
      <t xml:space="preserve">НАКРУТКА В </t>
    </r>
    <r>
      <rPr>
        <strike/>
        <sz val="11"/>
        <color theme="1"/>
        <rFont val="Calibri"/>
        <family val="2"/>
        <charset val="204"/>
        <scheme val="minor"/>
      </rPr>
      <t>%</t>
    </r>
  </si>
  <si>
    <t>сумма всех поставок за вычетом расходов</t>
  </si>
  <si>
    <t>Общая сумма всех поставок</t>
  </si>
  <si>
    <t>Расходы</t>
  </si>
  <si>
    <t>сумма остатка долга мне</t>
  </si>
  <si>
    <t>Общая сумма долга REEM</t>
  </si>
  <si>
    <t>Остаток долга REEM</t>
  </si>
  <si>
    <t>сумма общего долга мне</t>
  </si>
  <si>
    <t>Моя общая прибыль</t>
  </si>
  <si>
    <t>Остаток прибыли</t>
  </si>
  <si>
    <t>750 мл с триггером</t>
  </si>
  <si>
    <t>1 л морской бриз</t>
  </si>
  <si>
    <t>3 л морской бриз</t>
  </si>
  <si>
    <t>5 л морской бриз</t>
  </si>
  <si>
    <t>1 л фруктовый коктель</t>
  </si>
  <si>
    <t>3 л фруктовый коктель</t>
  </si>
  <si>
    <t>5 л фруктовый коктель</t>
  </si>
  <si>
    <t>"Лаванда" 1 л</t>
  </si>
  <si>
    <t>"Лаванда" 3 л</t>
  </si>
  <si>
    <t>"Лаванда" 5 л</t>
  </si>
  <si>
    <t>Щелочное средство «Антижир» (Арбуз)</t>
  </si>
  <si>
    <t xml:space="preserve">Техническое мыло 1,1 л с триггером (СТО и строителей) </t>
  </si>
  <si>
    <t>Средство для мытья стекол и зеркал</t>
  </si>
  <si>
    <t>1100мл</t>
  </si>
  <si>
    <t>ЦЕНА для дистров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</si>
</sst>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charset val="204"/>
      <scheme val="minor"/>
    </font>
    <font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5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0" xfId="0" applyFill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0" fillId="6" borderId="1" xfId="0" applyFill="1" applyBorder="1"/>
    <xf numFmtId="0" fontId="0" fillId="3" borderId="0" xfId="0" applyFill="1"/>
    <xf numFmtId="0" fontId="0" fillId="4" borderId="1" xfId="0" applyFill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0" fillId="0" borderId="0" xfId="0" applyNumberFormat="1"/>
    <xf numFmtId="3" fontId="2" fillId="7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7" borderId="1" xfId="0" applyFill="1" applyBorder="1"/>
    <xf numFmtId="9" fontId="0" fillId="7" borderId="1" xfId="0" applyNumberFormat="1" applyFill="1" applyBorder="1"/>
    <xf numFmtId="0" fontId="0" fillId="9" borderId="1" xfId="0" applyFill="1" applyBorder="1"/>
    <xf numFmtId="0" fontId="0" fillId="7" borderId="1" xfId="0" applyFill="1" applyBorder="1" applyAlignment="1">
      <alignment wrapText="1"/>
    </xf>
    <xf numFmtId="3" fontId="0" fillId="4" borderId="1" xfId="0" applyNumberFormat="1" applyFill="1" applyBorder="1"/>
    <xf numFmtId="3" fontId="3" fillId="7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0" fillId="8" borderId="1" xfId="0" applyFill="1" applyBorder="1" applyAlignment="1">
      <alignment wrapText="1"/>
    </xf>
    <xf numFmtId="0" fontId="0" fillId="8" borderId="3" xfId="0" applyFill="1" applyBorder="1" applyAlignment="1">
      <alignment wrapText="1"/>
    </xf>
    <xf numFmtId="3" fontId="2" fillId="7" borderId="3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9" fontId="0" fillId="6" borderId="1" xfId="0" applyNumberFormat="1" applyFill="1" applyBorder="1"/>
    <xf numFmtId="0" fontId="0" fillId="0" borderId="4" xfId="0" applyBorder="1"/>
    <xf numFmtId="3" fontId="0" fillId="6" borderId="1" xfId="0" applyNumberFormat="1" applyFill="1" applyBorder="1"/>
    <xf numFmtId="0" fontId="4" fillId="4" borderId="0" xfId="0" applyFont="1" applyFill="1"/>
    <xf numFmtId="3" fontId="0" fillId="8" borderId="0" xfId="0" applyNumberFormat="1" applyFill="1"/>
    <xf numFmtId="3" fontId="0" fillId="5" borderId="1" xfId="0" applyNumberFormat="1" applyFill="1" applyBorder="1"/>
    <xf numFmtId="0" fontId="0" fillId="0" borderId="0" xfId="0" applyAlignment="1">
      <alignment horizontal="right"/>
    </xf>
    <xf numFmtId="3" fontId="0" fillId="4" borderId="0" xfId="0" applyNumberFormat="1" applyFill="1"/>
    <xf numFmtId="0" fontId="0" fillId="10" borderId="1" xfId="0" applyFill="1" applyBorder="1"/>
    <xf numFmtId="0" fontId="0" fillId="0" borderId="1" xfId="0" applyBorder="1" applyAlignment="1">
      <alignment horizontal="right"/>
    </xf>
    <xf numFmtId="3" fontId="0" fillId="8" borderId="1" xfId="0" applyNumberFormat="1" applyFill="1" applyBorder="1"/>
    <xf numFmtId="0" fontId="0" fillId="0" borderId="2" xfId="0" applyBorder="1"/>
    <xf numFmtId="3" fontId="0" fillId="7" borderId="1" xfId="0" applyNumberFormat="1" applyFill="1" applyBorder="1"/>
    <xf numFmtId="0" fontId="0" fillId="3" borderId="5" xfId="0" applyFill="1" applyBorder="1"/>
    <xf numFmtId="0" fontId="0" fillId="3" borderId="4" xfId="0" applyFill="1" applyBorder="1"/>
    <xf numFmtId="3" fontId="2" fillId="7" borderId="6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12" borderId="1" xfId="0" applyFill="1" applyBorder="1" applyAlignment="1">
      <alignment wrapText="1"/>
    </xf>
    <xf numFmtId="3" fontId="0" fillId="12" borderId="1" xfId="0" applyNumberFormat="1" applyFill="1" applyBorder="1"/>
    <xf numFmtId="3" fontId="0" fillId="9" borderId="1" xfId="0" applyNumberFormat="1" applyFill="1" applyBorder="1"/>
    <xf numFmtId="0" fontId="0" fillId="5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1" borderId="1" xfId="0" applyFill="1" applyBorder="1"/>
    <xf numFmtId="0" fontId="0" fillId="5" borderId="2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16" fontId="0" fillId="0" borderId="1" xfId="0" applyNumberFormat="1" applyBorder="1"/>
    <xf numFmtId="0" fontId="0" fillId="7" borderId="1" xfId="0" applyFill="1" applyBorder="1" applyAlignment="1">
      <alignment horizontal="center"/>
    </xf>
  </cellXfs>
  <cellStyles count="2">
    <cellStyle name="Обычный" xfId="0" builtinId="0"/>
    <cellStyle name="Обычный 2" xfId="1" xr:uid="{8FB382A9-35EA-4729-8A53-6AE1A1948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50DF-4075-4D11-94C7-F929F6D5DB0C}">
  <dimension ref="A3:D84"/>
  <sheetViews>
    <sheetView tabSelected="1" topLeftCell="B1" zoomScale="70" zoomScaleNormal="70" workbookViewId="0">
      <pane ySplit="3" topLeftCell="A4" activePane="bottomLeft" state="frozen"/>
      <selection pane="bottomLeft" activeCell="D85" sqref="D85"/>
    </sheetView>
  </sheetViews>
  <sheetFormatPr defaultRowHeight="14.4" x14ac:dyDescent="0.3"/>
  <cols>
    <col min="2" max="2" width="30.21875" bestFit="1" customWidth="1"/>
    <col min="3" max="3" width="7.88671875" bestFit="1" customWidth="1"/>
    <col min="4" max="4" width="22" customWidth="1"/>
  </cols>
  <sheetData>
    <row r="3" spans="1:4" ht="28.8" x14ac:dyDescent="0.3">
      <c r="A3" s="9"/>
      <c r="B3" s="3" t="s">
        <v>0</v>
      </c>
      <c r="C3" s="53" t="s">
        <v>67</v>
      </c>
      <c r="D3" s="54" t="s">
        <v>99</v>
      </c>
    </row>
    <row r="4" spans="1:4" x14ac:dyDescent="0.3">
      <c r="A4" s="1"/>
      <c r="B4" s="1"/>
      <c r="C4" s="1"/>
      <c r="D4" s="17"/>
    </row>
    <row r="5" spans="1:4" x14ac:dyDescent="0.3">
      <c r="A5" s="1"/>
      <c r="B5" s="2" t="s">
        <v>3</v>
      </c>
      <c r="C5" s="2"/>
      <c r="D5" s="17"/>
    </row>
    <row r="6" spans="1:4" x14ac:dyDescent="0.3">
      <c r="A6" s="1"/>
      <c r="B6" s="1" t="s">
        <v>5</v>
      </c>
      <c r="C6" s="1">
        <v>0.5</v>
      </c>
      <c r="D6" s="17">
        <v>350</v>
      </c>
    </row>
    <row r="7" spans="1:4" x14ac:dyDescent="0.3">
      <c r="A7" s="1"/>
      <c r="B7" s="1" t="s">
        <v>4</v>
      </c>
      <c r="C7" s="1">
        <v>1</v>
      </c>
      <c r="D7" s="17">
        <v>500</v>
      </c>
    </row>
    <row r="8" spans="1:4" x14ac:dyDescent="0.3">
      <c r="A8" s="1"/>
      <c r="B8" s="1" t="s">
        <v>6</v>
      </c>
      <c r="C8" s="1">
        <v>3</v>
      </c>
      <c r="D8" s="17">
        <v>1300</v>
      </c>
    </row>
    <row r="9" spans="1:4" x14ac:dyDescent="0.3">
      <c r="A9" s="1"/>
      <c r="B9" s="1" t="s">
        <v>7</v>
      </c>
      <c r="C9" s="1">
        <v>5</v>
      </c>
      <c r="D9" s="17">
        <v>1800</v>
      </c>
    </row>
    <row r="10" spans="1:4" x14ac:dyDescent="0.3">
      <c r="A10" s="1"/>
      <c r="B10" s="1" t="s">
        <v>8</v>
      </c>
      <c r="C10" s="1">
        <v>0.5</v>
      </c>
      <c r="D10" s="17">
        <v>350</v>
      </c>
    </row>
    <row r="11" spans="1:4" x14ac:dyDescent="0.3">
      <c r="A11" s="1"/>
      <c r="B11" s="1" t="s">
        <v>9</v>
      </c>
      <c r="C11" s="1">
        <v>1</v>
      </c>
      <c r="D11" s="17">
        <v>500</v>
      </c>
    </row>
    <row r="12" spans="1:4" x14ac:dyDescent="0.3">
      <c r="A12" s="1"/>
      <c r="B12" s="1" t="s">
        <v>10</v>
      </c>
      <c r="C12" s="1">
        <v>3</v>
      </c>
      <c r="D12" s="17">
        <v>1300</v>
      </c>
    </row>
    <row r="13" spans="1:4" x14ac:dyDescent="0.3">
      <c r="A13" s="1"/>
      <c r="B13" s="1" t="s">
        <v>11</v>
      </c>
      <c r="C13" s="1">
        <v>5</v>
      </c>
      <c r="D13" s="17">
        <v>1800</v>
      </c>
    </row>
    <row r="14" spans="1:4" x14ac:dyDescent="0.3">
      <c r="A14" s="1"/>
      <c r="B14" s="1" t="s">
        <v>13</v>
      </c>
      <c r="C14" s="1">
        <v>0.5</v>
      </c>
      <c r="D14" s="17">
        <v>350</v>
      </c>
    </row>
    <row r="15" spans="1:4" x14ac:dyDescent="0.3">
      <c r="A15" s="1"/>
      <c r="B15" s="1" t="s">
        <v>12</v>
      </c>
      <c r="C15" s="1">
        <v>1</v>
      </c>
      <c r="D15" s="17">
        <v>500</v>
      </c>
    </row>
    <row r="16" spans="1:4" x14ac:dyDescent="0.3">
      <c r="A16" s="1"/>
      <c r="B16" s="1" t="s">
        <v>14</v>
      </c>
      <c r="C16" s="1">
        <v>3</v>
      </c>
      <c r="D16" s="17">
        <v>1300</v>
      </c>
    </row>
    <row r="17" spans="1:4" x14ac:dyDescent="0.3">
      <c r="A17" s="1"/>
      <c r="B17" s="1" t="s">
        <v>15</v>
      </c>
      <c r="C17" s="1">
        <v>5</v>
      </c>
      <c r="D17" s="17">
        <v>1800</v>
      </c>
    </row>
    <row r="18" spans="1:4" x14ac:dyDescent="0.3">
      <c r="A18" s="1"/>
      <c r="B18" s="2" t="s">
        <v>16</v>
      </c>
      <c r="C18" s="2"/>
      <c r="D18" s="17"/>
    </row>
    <row r="19" spans="1:4" x14ac:dyDescent="0.3">
      <c r="A19" s="1"/>
      <c r="B19" s="1" t="s">
        <v>11</v>
      </c>
      <c r="C19" s="1">
        <v>5</v>
      </c>
      <c r="D19" s="17">
        <v>2300</v>
      </c>
    </row>
    <row r="20" spans="1:4" x14ac:dyDescent="0.3">
      <c r="A20" s="5"/>
      <c r="B20" s="2" t="s">
        <v>17</v>
      </c>
      <c r="C20" s="2"/>
      <c r="D20" s="17"/>
    </row>
    <row r="21" spans="1:4" x14ac:dyDescent="0.3">
      <c r="A21" s="5"/>
      <c r="B21" s="5" t="s">
        <v>18</v>
      </c>
      <c r="C21" s="5">
        <v>1</v>
      </c>
      <c r="D21" s="17">
        <v>500</v>
      </c>
    </row>
    <row r="22" spans="1:4" x14ac:dyDescent="0.3">
      <c r="A22" s="5"/>
      <c r="B22" s="5" t="s">
        <v>19</v>
      </c>
      <c r="C22" s="5">
        <v>3</v>
      </c>
      <c r="D22" s="17">
        <v>1300</v>
      </c>
    </row>
    <row r="23" spans="1:4" x14ac:dyDescent="0.3">
      <c r="A23" s="5"/>
      <c r="B23" s="5" t="s">
        <v>20</v>
      </c>
      <c r="C23" s="5">
        <v>5</v>
      </c>
      <c r="D23" s="17">
        <v>1800</v>
      </c>
    </row>
    <row r="24" spans="1:4" x14ac:dyDescent="0.3">
      <c r="A24" s="5"/>
      <c r="B24" s="5" t="s">
        <v>21</v>
      </c>
      <c r="C24" s="5">
        <v>1</v>
      </c>
      <c r="D24" s="17">
        <v>500</v>
      </c>
    </row>
    <row r="25" spans="1:4" x14ac:dyDescent="0.3">
      <c r="A25" s="5"/>
      <c r="B25" s="5" t="s">
        <v>22</v>
      </c>
      <c r="C25" s="5">
        <v>3</v>
      </c>
      <c r="D25" s="17">
        <v>1300</v>
      </c>
    </row>
    <row r="26" spans="1:4" x14ac:dyDescent="0.3">
      <c r="A26" s="5"/>
      <c r="B26" s="5" t="s">
        <v>23</v>
      </c>
      <c r="C26" s="5">
        <v>5</v>
      </c>
      <c r="D26" s="17">
        <v>1800</v>
      </c>
    </row>
    <row r="27" spans="1:4" x14ac:dyDescent="0.3">
      <c r="A27" s="1"/>
      <c r="B27" s="2" t="s">
        <v>24</v>
      </c>
      <c r="C27" s="2"/>
      <c r="D27" s="17"/>
    </row>
    <row r="28" spans="1:4" x14ac:dyDescent="0.3">
      <c r="A28" s="1"/>
      <c r="B28" s="12" t="s">
        <v>55</v>
      </c>
      <c r="C28" s="1">
        <v>0.5</v>
      </c>
      <c r="D28" s="17">
        <v>350</v>
      </c>
    </row>
    <row r="29" spans="1:4" x14ac:dyDescent="0.3">
      <c r="A29" s="1"/>
      <c r="B29" s="1" t="s">
        <v>25</v>
      </c>
      <c r="C29" s="1">
        <v>1</v>
      </c>
      <c r="D29" s="17">
        <v>500</v>
      </c>
    </row>
    <row r="30" spans="1:4" x14ac:dyDescent="0.3">
      <c r="A30" s="1"/>
      <c r="B30" s="1" t="s">
        <v>26</v>
      </c>
      <c r="C30" s="1">
        <v>3</v>
      </c>
      <c r="D30" s="17">
        <v>1300</v>
      </c>
    </row>
    <row r="31" spans="1:4" x14ac:dyDescent="0.3">
      <c r="A31" s="1"/>
      <c r="B31" s="1" t="s">
        <v>27</v>
      </c>
      <c r="C31" s="1">
        <v>5</v>
      </c>
      <c r="D31" s="17">
        <v>1800</v>
      </c>
    </row>
    <row r="32" spans="1:4" x14ac:dyDescent="0.3">
      <c r="A32" s="1"/>
      <c r="B32" s="1" t="s">
        <v>56</v>
      </c>
      <c r="C32" s="1">
        <v>0.5</v>
      </c>
      <c r="D32" s="17">
        <v>350</v>
      </c>
    </row>
    <row r="33" spans="1:4" x14ac:dyDescent="0.3">
      <c r="A33" s="1"/>
      <c r="B33" s="1" t="s">
        <v>28</v>
      </c>
      <c r="C33" s="1">
        <v>1</v>
      </c>
      <c r="D33" s="17">
        <v>500</v>
      </c>
    </row>
    <row r="34" spans="1:4" x14ac:dyDescent="0.3">
      <c r="A34" s="1"/>
      <c r="B34" s="1" t="s">
        <v>29</v>
      </c>
      <c r="C34" s="1">
        <v>3</v>
      </c>
      <c r="D34" s="17">
        <v>1300</v>
      </c>
    </row>
    <row r="35" spans="1:4" x14ac:dyDescent="0.3">
      <c r="A35" s="1"/>
      <c r="B35" s="1" t="s">
        <v>30</v>
      </c>
      <c r="C35" s="1">
        <v>5</v>
      </c>
      <c r="D35" s="17">
        <v>1800</v>
      </c>
    </row>
    <row r="36" spans="1:4" x14ac:dyDescent="0.3">
      <c r="A36" s="1"/>
      <c r="B36" s="7" t="s">
        <v>31</v>
      </c>
      <c r="C36" s="7"/>
      <c r="D36" s="17"/>
    </row>
    <row r="37" spans="1:4" x14ac:dyDescent="0.3">
      <c r="A37" s="1"/>
      <c r="B37" s="5" t="s">
        <v>57</v>
      </c>
      <c r="C37" s="1">
        <v>0.5</v>
      </c>
      <c r="D37" s="17">
        <v>350</v>
      </c>
    </row>
    <row r="38" spans="1:4" x14ac:dyDescent="0.3">
      <c r="A38" s="1"/>
      <c r="B38" s="1" t="s">
        <v>32</v>
      </c>
      <c r="C38" s="1">
        <v>1</v>
      </c>
      <c r="D38" s="17">
        <v>500</v>
      </c>
    </row>
    <row r="39" spans="1:4" x14ac:dyDescent="0.3">
      <c r="A39" s="1"/>
      <c r="B39" s="1" t="s">
        <v>33</v>
      </c>
      <c r="C39" s="1">
        <v>3</v>
      </c>
      <c r="D39" s="17">
        <v>1300</v>
      </c>
    </row>
    <row r="40" spans="1:4" x14ac:dyDescent="0.3">
      <c r="A40" s="1"/>
      <c r="B40" s="1" t="s">
        <v>34</v>
      </c>
      <c r="C40" s="1">
        <v>5</v>
      </c>
      <c r="D40" s="17">
        <v>1800</v>
      </c>
    </row>
    <row r="41" spans="1:4" x14ac:dyDescent="0.3">
      <c r="A41" s="1"/>
      <c r="B41" s="7" t="s">
        <v>35</v>
      </c>
      <c r="C41" s="7"/>
      <c r="D41" s="17"/>
    </row>
    <row r="42" spans="1:4" x14ac:dyDescent="0.3">
      <c r="A42" s="1"/>
      <c r="B42" s="1" t="s">
        <v>36</v>
      </c>
      <c r="C42" s="1">
        <v>1</v>
      </c>
      <c r="D42" s="17">
        <v>600</v>
      </c>
    </row>
    <row r="43" spans="1:4" x14ac:dyDescent="0.3">
      <c r="A43" s="1"/>
      <c r="B43" s="1" t="s">
        <v>38</v>
      </c>
      <c r="C43" s="1">
        <v>3</v>
      </c>
      <c r="D43" s="17">
        <v>1500</v>
      </c>
    </row>
    <row r="44" spans="1:4" x14ac:dyDescent="0.3">
      <c r="A44" s="1"/>
      <c r="B44" s="1" t="s">
        <v>39</v>
      </c>
      <c r="C44" s="1">
        <v>5</v>
      </c>
      <c r="D44" s="17">
        <v>2100</v>
      </c>
    </row>
    <row r="45" spans="1:4" x14ac:dyDescent="0.3">
      <c r="A45" s="1"/>
      <c r="B45" s="1" t="s">
        <v>37</v>
      </c>
      <c r="C45" s="1">
        <v>1</v>
      </c>
      <c r="D45" s="17">
        <v>600</v>
      </c>
    </row>
    <row r="46" spans="1:4" x14ac:dyDescent="0.3">
      <c r="A46" s="1"/>
      <c r="B46" s="1" t="s">
        <v>40</v>
      </c>
      <c r="C46" s="1">
        <v>3</v>
      </c>
      <c r="D46" s="17">
        <v>1500</v>
      </c>
    </row>
    <row r="47" spans="1:4" x14ac:dyDescent="0.3">
      <c r="A47" s="1"/>
      <c r="B47" s="1" t="s">
        <v>41</v>
      </c>
      <c r="C47" s="1">
        <v>5</v>
      </c>
      <c r="D47" s="17">
        <v>2100</v>
      </c>
    </row>
    <row r="48" spans="1:4" x14ac:dyDescent="0.3">
      <c r="A48" s="1"/>
      <c r="B48" s="1" t="s">
        <v>92</v>
      </c>
      <c r="C48" s="1">
        <v>1</v>
      </c>
      <c r="D48" s="17">
        <v>600</v>
      </c>
    </row>
    <row r="49" spans="1:4" x14ac:dyDescent="0.3">
      <c r="A49" s="1"/>
      <c r="B49" s="1" t="s">
        <v>93</v>
      </c>
      <c r="C49" s="1">
        <v>3</v>
      </c>
      <c r="D49" s="17">
        <v>1500</v>
      </c>
    </row>
    <row r="50" spans="1:4" x14ac:dyDescent="0.3">
      <c r="A50" s="1"/>
      <c r="B50" s="1" t="s">
        <v>94</v>
      </c>
      <c r="C50" s="1">
        <v>5</v>
      </c>
      <c r="D50" s="17">
        <v>2100</v>
      </c>
    </row>
    <row r="51" spans="1:4" ht="28.8" x14ac:dyDescent="0.3">
      <c r="A51" s="1"/>
      <c r="B51" s="8" t="s">
        <v>42</v>
      </c>
      <c r="C51" s="8"/>
      <c r="D51" s="17"/>
    </row>
    <row r="52" spans="1:4" x14ac:dyDescent="0.3">
      <c r="A52" s="1"/>
      <c r="B52" s="1" t="s">
        <v>43</v>
      </c>
      <c r="C52" s="1">
        <v>1</v>
      </c>
      <c r="D52" s="17">
        <v>600</v>
      </c>
    </row>
    <row r="53" spans="1:4" x14ac:dyDescent="0.3">
      <c r="A53" s="1"/>
      <c r="B53" s="1" t="s">
        <v>44</v>
      </c>
      <c r="C53" s="1">
        <v>3</v>
      </c>
      <c r="D53" s="17">
        <v>1500</v>
      </c>
    </row>
    <row r="54" spans="1:4" x14ac:dyDescent="0.3">
      <c r="A54" s="1"/>
      <c r="B54" s="1" t="s">
        <v>48</v>
      </c>
      <c r="C54" s="1">
        <v>5</v>
      </c>
      <c r="D54" s="17">
        <v>2100</v>
      </c>
    </row>
    <row r="55" spans="1:4" ht="28.8" x14ac:dyDescent="0.3">
      <c r="A55" s="1"/>
      <c r="B55" s="2" t="s">
        <v>95</v>
      </c>
      <c r="C55" s="7"/>
      <c r="D55" s="17"/>
    </row>
    <row r="56" spans="1:4" x14ac:dyDescent="0.3">
      <c r="A56" s="1"/>
      <c r="B56" s="1" t="s">
        <v>85</v>
      </c>
      <c r="C56" s="7"/>
      <c r="D56" s="17"/>
    </row>
    <row r="57" spans="1:4" x14ac:dyDescent="0.3">
      <c r="A57" s="1"/>
      <c r="B57" s="1" t="s">
        <v>43</v>
      </c>
      <c r="C57" s="1">
        <v>1</v>
      </c>
      <c r="D57" s="17">
        <v>600</v>
      </c>
    </row>
    <row r="58" spans="1:4" x14ac:dyDescent="0.3">
      <c r="A58" s="1"/>
      <c r="B58" s="7" t="s">
        <v>46</v>
      </c>
      <c r="C58" s="7"/>
      <c r="D58" s="17"/>
    </row>
    <row r="59" spans="1:4" x14ac:dyDescent="0.3">
      <c r="A59" s="1"/>
      <c r="B59" s="1" t="s">
        <v>43</v>
      </c>
      <c r="C59" s="1">
        <v>1</v>
      </c>
      <c r="D59" s="17">
        <v>600</v>
      </c>
    </row>
    <row r="60" spans="1:4" x14ac:dyDescent="0.3">
      <c r="A60" s="1"/>
      <c r="B60" s="1" t="s">
        <v>44</v>
      </c>
      <c r="C60" s="1">
        <v>3</v>
      </c>
      <c r="D60" s="17">
        <v>1500</v>
      </c>
    </row>
    <row r="61" spans="1:4" x14ac:dyDescent="0.3">
      <c r="A61" s="1"/>
      <c r="B61" s="1" t="s">
        <v>48</v>
      </c>
      <c r="C61" s="1">
        <v>5</v>
      </c>
      <c r="D61" s="17">
        <v>2100</v>
      </c>
    </row>
    <row r="62" spans="1:4" x14ac:dyDescent="0.3">
      <c r="A62" s="1"/>
      <c r="B62" s="7" t="s">
        <v>47</v>
      </c>
      <c r="C62" s="7"/>
      <c r="D62" s="17"/>
    </row>
    <row r="63" spans="1:4" x14ac:dyDescent="0.3">
      <c r="A63" s="1"/>
      <c r="B63" s="1" t="s">
        <v>86</v>
      </c>
      <c r="C63" s="1">
        <v>1</v>
      </c>
      <c r="D63" s="17">
        <v>600</v>
      </c>
    </row>
    <row r="64" spans="1:4" x14ac:dyDescent="0.3">
      <c r="A64" s="1"/>
      <c r="B64" s="1" t="s">
        <v>87</v>
      </c>
      <c r="C64" s="1">
        <v>3</v>
      </c>
      <c r="D64" s="17">
        <v>1500</v>
      </c>
    </row>
    <row r="65" spans="1:4" x14ac:dyDescent="0.3">
      <c r="A65" s="1"/>
      <c r="B65" s="1" t="s">
        <v>88</v>
      </c>
      <c r="C65" s="1">
        <v>5</v>
      </c>
      <c r="D65" s="17">
        <v>2100</v>
      </c>
    </row>
    <row r="66" spans="1:4" x14ac:dyDescent="0.3">
      <c r="A66" s="1"/>
      <c r="B66" s="1" t="s">
        <v>89</v>
      </c>
      <c r="C66" s="1">
        <v>1</v>
      </c>
      <c r="D66" s="17">
        <v>600</v>
      </c>
    </row>
    <row r="67" spans="1:4" x14ac:dyDescent="0.3">
      <c r="A67" s="1"/>
      <c r="B67" s="1" t="s">
        <v>90</v>
      </c>
      <c r="C67" s="1">
        <v>3</v>
      </c>
      <c r="D67" s="17">
        <v>1500</v>
      </c>
    </row>
    <row r="68" spans="1:4" x14ac:dyDescent="0.3">
      <c r="A68" s="1"/>
      <c r="B68" s="1" t="s">
        <v>91</v>
      </c>
      <c r="C68" s="1">
        <v>5</v>
      </c>
      <c r="D68" s="17">
        <v>2100</v>
      </c>
    </row>
    <row r="69" spans="1:4" x14ac:dyDescent="0.3">
      <c r="A69" s="1"/>
      <c r="B69" s="7" t="s">
        <v>49</v>
      </c>
      <c r="C69" s="7"/>
      <c r="D69" s="17"/>
    </row>
    <row r="70" spans="1:4" x14ac:dyDescent="0.3">
      <c r="A70" s="1"/>
      <c r="B70" s="1" t="s">
        <v>44</v>
      </c>
      <c r="C70" s="1">
        <v>3</v>
      </c>
      <c r="D70" s="17">
        <v>1500</v>
      </c>
    </row>
    <row r="71" spans="1:4" x14ac:dyDescent="0.3">
      <c r="A71" s="1"/>
      <c r="B71" s="1" t="s">
        <v>48</v>
      </c>
      <c r="C71" s="1">
        <v>5</v>
      </c>
      <c r="D71" s="17">
        <v>2100</v>
      </c>
    </row>
    <row r="72" spans="1:4" x14ac:dyDescent="0.3">
      <c r="A72" s="1"/>
      <c r="B72" s="7" t="s">
        <v>50</v>
      </c>
      <c r="C72" s="7"/>
      <c r="D72" s="17"/>
    </row>
    <row r="73" spans="1:4" x14ac:dyDescent="0.3">
      <c r="A73" s="1"/>
      <c r="B73" s="1" t="s">
        <v>43</v>
      </c>
      <c r="C73" s="1">
        <v>1</v>
      </c>
      <c r="D73" s="17">
        <v>600</v>
      </c>
    </row>
    <row r="74" spans="1:4" x14ac:dyDescent="0.3">
      <c r="A74" s="1"/>
      <c r="B74" s="1" t="s">
        <v>44</v>
      </c>
      <c r="C74" s="1">
        <v>3</v>
      </c>
      <c r="D74" s="17">
        <v>1500</v>
      </c>
    </row>
    <row r="75" spans="1:4" x14ac:dyDescent="0.3">
      <c r="A75" s="1"/>
      <c r="B75" s="1" t="s">
        <v>48</v>
      </c>
      <c r="C75" s="1">
        <v>5</v>
      </c>
      <c r="D75" s="17">
        <v>2100</v>
      </c>
    </row>
    <row r="76" spans="1:4" ht="28.8" x14ac:dyDescent="0.3">
      <c r="A76" s="1"/>
      <c r="B76" s="2" t="s">
        <v>51</v>
      </c>
      <c r="C76" s="2"/>
      <c r="D76" s="17"/>
    </row>
    <row r="77" spans="1:4" x14ac:dyDescent="0.3">
      <c r="A77" s="1"/>
      <c r="B77" s="1" t="s">
        <v>43</v>
      </c>
      <c r="C77" s="1">
        <v>1</v>
      </c>
      <c r="D77" s="17">
        <v>600</v>
      </c>
    </row>
    <row r="78" spans="1:4" x14ac:dyDescent="0.3">
      <c r="A78" s="1"/>
      <c r="B78" s="1" t="s">
        <v>44</v>
      </c>
      <c r="C78" s="1">
        <v>3</v>
      </c>
      <c r="D78" s="17">
        <v>1500</v>
      </c>
    </row>
    <row r="79" spans="1:4" x14ac:dyDescent="0.3">
      <c r="A79" s="1"/>
      <c r="B79" s="1" t="s">
        <v>48</v>
      </c>
      <c r="C79" s="1">
        <v>5</v>
      </c>
      <c r="D79" s="17">
        <v>2100</v>
      </c>
    </row>
    <row r="80" spans="1:4" ht="28.8" x14ac:dyDescent="0.3">
      <c r="A80" s="1"/>
      <c r="B80" s="2" t="s">
        <v>97</v>
      </c>
      <c r="C80" s="2"/>
      <c r="D80" s="17"/>
    </row>
    <row r="81" spans="1:4" ht="28.8" x14ac:dyDescent="0.3">
      <c r="A81" s="1"/>
      <c r="B81" s="14" t="s">
        <v>61</v>
      </c>
      <c r="C81" s="14">
        <v>0.5</v>
      </c>
      <c r="D81" s="17">
        <v>500</v>
      </c>
    </row>
    <row r="82" spans="1:4" ht="28.8" x14ac:dyDescent="0.3">
      <c r="A82" s="1"/>
      <c r="B82" s="14" t="s">
        <v>60</v>
      </c>
      <c r="C82" s="14">
        <v>0.5</v>
      </c>
      <c r="D82" s="17">
        <v>450</v>
      </c>
    </row>
    <row r="83" spans="1:4" ht="28.8" x14ac:dyDescent="0.3">
      <c r="A83" s="1"/>
      <c r="B83" s="2" t="s">
        <v>96</v>
      </c>
      <c r="C83" s="55" t="s">
        <v>98</v>
      </c>
      <c r="D83" s="17">
        <v>1000</v>
      </c>
    </row>
    <row r="84" spans="1:4" x14ac:dyDescent="0.3">
      <c r="D8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D56C-8E3D-49F1-BEA2-6B0D6B9B0939}">
  <dimension ref="A1:V96"/>
  <sheetViews>
    <sheetView topLeftCell="A79" zoomScale="70" zoomScaleNormal="70" workbookViewId="0">
      <selection sqref="A1:XFD1048576"/>
    </sheetView>
  </sheetViews>
  <sheetFormatPr defaultRowHeight="14.4" x14ac:dyDescent="0.3"/>
  <cols>
    <col min="2" max="2" width="29.44140625" bestFit="1" customWidth="1"/>
    <col min="3" max="3" width="7.33203125" bestFit="1" customWidth="1"/>
    <col min="4" max="4" width="7.6640625" bestFit="1" customWidth="1"/>
    <col min="5" max="5" width="6.77734375" customWidth="1"/>
    <col min="6" max="6" width="10.5546875" bestFit="1" customWidth="1"/>
    <col min="7" max="7" width="12.33203125" bestFit="1" customWidth="1"/>
    <col min="8" max="8" width="13.5546875" bestFit="1" customWidth="1"/>
    <col min="9" max="9" width="16.21875" style="1" customWidth="1"/>
    <col min="10" max="10" width="15.21875" customWidth="1"/>
    <col min="11" max="12" width="11" customWidth="1"/>
    <col min="13" max="13" width="7.33203125" style="24" customWidth="1"/>
    <col min="14" max="14" width="7" customWidth="1"/>
    <col min="15" max="15" width="6.109375" customWidth="1"/>
    <col min="16" max="16" width="14" style="7" customWidth="1"/>
    <col min="17" max="17" width="15.21875" customWidth="1"/>
    <col min="21" max="21" width="20.44140625" customWidth="1"/>
    <col min="22" max="22" width="13.6640625" customWidth="1"/>
    <col min="24" max="24" width="12.88671875" customWidth="1"/>
  </cols>
  <sheetData>
    <row r="1" spans="1:16" x14ac:dyDescent="0.3">
      <c r="P1" s="42"/>
    </row>
    <row r="2" spans="1:16" x14ac:dyDescent="0.3">
      <c r="L2" s="56" t="s">
        <v>75</v>
      </c>
      <c r="M2" s="56"/>
      <c r="N2" s="56"/>
      <c r="O2" s="56"/>
      <c r="P2" s="56"/>
    </row>
    <row r="3" spans="1:16" ht="43.2" x14ac:dyDescent="0.3">
      <c r="A3" s="9"/>
      <c r="B3" s="3" t="s">
        <v>0</v>
      </c>
      <c r="C3" s="3" t="s">
        <v>74</v>
      </c>
      <c r="D3" s="3" t="s">
        <v>67</v>
      </c>
      <c r="E3" s="3" t="s">
        <v>52</v>
      </c>
      <c r="F3" s="3" t="s">
        <v>53</v>
      </c>
      <c r="G3" s="3" t="s">
        <v>54</v>
      </c>
      <c r="H3" s="21" t="s">
        <v>69</v>
      </c>
      <c r="I3" s="25" t="s">
        <v>64</v>
      </c>
      <c r="J3" s="26" t="s">
        <v>2</v>
      </c>
      <c r="L3" s="19">
        <v>1.7</v>
      </c>
      <c r="M3" s="19">
        <v>1.8</v>
      </c>
      <c r="N3" s="19">
        <v>1.9</v>
      </c>
      <c r="O3" s="19">
        <v>2</v>
      </c>
      <c r="P3" s="18" t="s">
        <v>63</v>
      </c>
    </row>
    <row r="4" spans="1:16" x14ac:dyDescent="0.3">
      <c r="A4" s="1"/>
      <c r="B4" s="1"/>
      <c r="C4" s="1"/>
      <c r="D4" s="1"/>
      <c r="E4" s="1"/>
      <c r="F4" s="6" t="s">
        <v>1</v>
      </c>
      <c r="G4" s="6"/>
      <c r="H4" s="1"/>
      <c r="J4" s="1"/>
      <c r="P4" s="43"/>
    </row>
    <row r="5" spans="1:16" x14ac:dyDescent="0.3">
      <c r="A5" s="1"/>
      <c r="B5" s="2" t="s">
        <v>3</v>
      </c>
      <c r="C5" s="2"/>
      <c r="D5" s="2"/>
      <c r="E5" s="7"/>
      <c r="F5" s="7">
        <v>0</v>
      </c>
      <c r="G5" s="7">
        <f t="shared" ref="G5:G36" si="0">E5*F5</f>
        <v>0</v>
      </c>
      <c r="J5" s="1"/>
    </row>
    <row r="6" spans="1:16" ht="15.6" x14ac:dyDescent="0.3">
      <c r="A6" s="1"/>
      <c r="B6" s="1" t="s">
        <v>5</v>
      </c>
      <c r="C6" s="1">
        <f>E6*D6</f>
        <v>0</v>
      </c>
      <c r="D6" s="1">
        <v>0.5</v>
      </c>
      <c r="E6" s="1"/>
      <c r="F6" s="1">
        <v>220</v>
      </c>
      <c r="G6" s="7">
        <f t="shared" si="0"/>
        <v>0</v>
      </c>
      <c r="H6" s="16">
        <v>500</v>
      </c>
      <c r="I6" s="23">
        <f t="shared" ref="I6:I37" si="1">H6*E6</f>
        <v>0</v>
      </c>
      <c r="J6" s="23">
        <f t="shared" ref="J6:J37" si="2">I6-G6</f>
        <v>0</v>
      </c>
      <c r="K6" s="27"/>
      <c r="L6">
        <f t="shared" ref="L6:L37" si="3">F6*170%</f>
        <v>374</v>
      </c>
      <c r="M6" s="24">
        <f t="shared" ref="M6:M37" si="4">F6*180%</f>
        <v>396</v>
      </c>
      <c r="N6">
        <f t="shared" ref="N6:N37" si="5">F6*190%</f>
        <v>418</v>
      </c>
      <c r="O6">
        <f t="shared" ref="O6:O37" si="6">F6*200%</f>
        <v>440</v>
      </c>
      <c r="P6" s="7">
        <f t="shared" ref="P6:P17" si="7">H6*100/F6</f>
        <v>227.27272727272728</v>
      </c>
    </row>
    <row r="7" spans="1:16" ht="15.6" x14ac:dyDescent="0.3">
      <c r="A7" s="1"/>
      <c r="B7" s="1" t="s">
        <v>4</v>
      </c>
      <c r="C7" s="1">
        <f t="shared" ref="C7:C70" si="8">E7*D7</f>
        <v>5</v>
      </c>
      <c r="D7" s="1">
        <v>1</v>
      </c>
      <c r="E7" s="1">
        <v>5</v>
      </c>
      <c r="F7" s="1">
        <v>315</v>
      </c>
      <c r="G7" s="7">
        <f t="shared" si="0"/>
        <v>1575</v>
      </c>
      <c r="H7" s="16">
        <v>700</v>
      </c>
      <c r="I7" s="23">
        <f t="shared" si="1"/>
        <v>3500</v>
      </c>
      <c r="J7" s="23">
        <f t="shared" si="2"/>
        <v>1925</v>
      </c>
      <c r="K7" s="27"/>
      <c r="L7">
        <f t="shared" si="3"/>
        <v>535.5</v>
      </c>
      <c r="M7" s="24">
        <f t="shared" si="4"/>
        <v>567</v>
      </c>
      <c r="N7">
        <f t="shared" si="5"/>
        <v>598.5</v>
      </c>
      <c r="O7">
        <f t="shared" si="6"/>
        <v>630</v>
      </c>
      <c r="P7" s="7">
        <f t="shared" si="7"/>
        <v>222.22222222222223</v>
      </c>
    </row>
    <row r="8" spans="1:16" ht="15.6" x14ac:dyDescent="0.3">
      <c r="A8" s="1"/>
      <c r="B8" s="1" t="s">
        <v>6</v>
      </c>
      <c r="C8" s="1">
        <f t="shared" si="8"/>
        <v>0</v>
      </c>
      <c r="D8" s="1">
        <v>3</v>
      </c>
      <c r="E8" s="1"/>
      <c r="F8" s="1">
        <v>860</v>
      </c>
      <c r="G8" s="7">
        <f t="shared" si="0"/>
        <v>0</v>
      </c>
      <c r="H8" s="16">
        <v>1700</v>
      </c>
      <c r="I8" s="23">
        <f t="shared" si="1"/>
        <v>0</v>
      </c>
      <c r="J8" s="23">
        <f t="shared" si="2"/>
        <v>0</v>
      </c>
      <c r="K8" s="27"/>
      <c r="L8">
        <f t="shared" si="3"/>
        <v>1462</v>
      </c>
      <c r="M8" s="24">
        <f t="shared" si="4"/>
        <v>1548</v>
      </c>
      <c r="N8">
        <f t="shared" si="5"/>
        <v>1634</v>
      </c>
      <c r="O8">
        <f t="shared" si="6"/>
        <v>1720</v>
      </c>
      <c r="P8" s="7">
        <f t="shared" si="7"/>
        <v>197.67441860465115</v>
      </c>
    </row>
    <row r="9" spans="1:16" ht="15.6" x14ac:dyDescent="0.3">
      <c r="A9" s="1"/>
      <c r="B9" s="1" t="s">
        <v>7</v>
      </c>
      <c r="C9" s="1">
        <f t="shared" si="8"/>
        <v>125</v>
      </c>
      <c r="D9" s="1">
        <v>5</v>
      </c>
      <c r="E9" s="1">
        <v>25</v>
      </c>
      <c r="F9" s="1">
        <v>1220</v>
      </c>
      <c r="G9" s="7">
        <f t="shared" si="0"/>
        <v>30500</v>
      </c>
      <c r="H9" s="16">
        <v>2200</v>
      </c>
      <c r="I9" s="23">
        <f t="shared" si="1"/>
        <v>55000</v>
      </c>
      <c r="J9" s="23">
        <f t="shared" si="2"/>
        <v>24500</v>
      </c>
      <c r="K9" s="27"/>
      <c r="L9" s="11">
        <f t="shared" si="3"/>
        <v>2074</v>
      </c>
      <c r="M9" s="24">
        <f t="shared" si="4"/>
        <v>2196</v>
      </c>
      <c r="N9" s="11">
        <f t="shared" si="5"/>
        <v>2318</v>
      </c>
      <c r="O9" s="11">
        <f t="shared" si="6"/>
        <v>2440</v>
      </c>
      <c r="P9" s="7">
        <f t="shared" si="7"/>
        <v>180.32786885245901</v>
      </c>
    </row>
    <row r="10" spans="1:16" ht="15.6" x14ac:dyDescent="0.3">
      <c r="A10" s="1"/>
      <c r="B10" s="1" t="s">
        <v>8</v>
      </c>
      <c r="C10" s="1">
        <f t="shared" si="8"/>
        <v>0</v>
      </c>
      <c r="D10" s="1">
        <v>0.5</v>
      </c>
      <c r="E10" s="1"/>
      <c r="F10" s="1">
        <v>220</v>
      </c>
      <c r="G10" s="7">
        <f t="shared" si="0"/>
        <v>0</v>
      </c>
      <c r="H10" s="16">
        <v>500</v>
      </c>
      <c r="I10" s="23">
        <f t="shared" si="1"/>
        <v>0</v>
      </c>
      <c r="J10" s="23">
        <f t="shared" si="2"/>
        <v>0</v>
      </c>
      <c r="K10" s="27"/>
      <c r="L10">
        <f t="shared" si="3"/>
        <v>374</v>
      </c>
      <c r="M10" s="24">
        <f t="shared" si="4"/>
        <v>396</v>
      </c>
      <c r="N10">
        <f t="shared" si="5"/>
        <v>418</v>
      </c>
      <c r="O10">
        <f t="shared" si="6"/>
        <v>440</v>
      </c>
      <c r="P10" s="7">
        <f t="shared" si="7"/>
        <v>227.27272727272728</v>
      </c>
    </row>
    <row r="11" spans="1:16" ht="15.6" x14ac:dyDescent="0.3">
      <c r="A11" s="1"/>
      <c r="B11" s="1" t="s">
        <v>9</v>
      </c>
      <c r="C11" s="1">
        <f t="shared" si="8"/>
        <v>5</v>
      </c>
      <c r="D11" s="1">
        <v>1</v>
      </c>
      <c r="E11" s="1">
        <v>5</v>
      </c>
      <c r="F11" s="1">
        <v>315</v>
      </c>
      <c r="G11" s="7">
        <f t="shared" si="0"/>
        <v>1575</v>
      </c>
      <c r="H11" s="16">
        <v>700</v>
      </c>
      <c r="I11" s="23">
        <f t="shared" si="1"/>
        <v>3500</v>
      </c>
      <c r="J11" s="23">
        <f t="shared" si="2"/>
        <v>1925</v>
      </c>
      <c r="K11" s="27"/>
      <c r="L11">
        <f t="shared" si="3"/>
        <v>535.5</v>
      </c>
      <c r="M11" s="24">
        <f t="shared" si="4"/>
        <v>567</v>
      </c>
      <c r="N11">
        <f t="shared" si="5"/>
        <v>598.5</v>
      </c>
      <c r="O11">
        <f t="shared" si="6"/>
        <v>630</v>
      </c>
      <c r="P11" s="7">
        <f t="shared" si="7"/>
        <v>222.22222222222223</v>
      </c>
    </row>
    <row r="12" spans="1:16" ht="15.6" x14ac:dyDescent="0.3">
      <c r="A12" s="1"/>
      <c r="B12" s="1" t="s">
        <v>10</v>
      </c>
      <c r="C12" s="1">
        <f t="shared" si="8"/>
        <v>0</v>
      </c>
      <c r="D12" s="1">
        <v>3</v>
      </c>
      <c r="E12" s="1"/>
      <c r="F12" s="1">
        <v>860</v>
      </c>
      <c r="G12" s="7">
        <f t="shared" si="0"/>
        <v>0</v>
      </c>
      <c r="H12" s="16">
        <v>1700</v>
      </c>
      <c r="I12" s="23">
        <f t="shared" si="1"/>
        <v>0</v>
      </c>
      <c r="J12" s="23">
        <f t="shared" si="2"/>
        <v>0</v>
      </c>
      <c r="K12" s="27"/>
      <c r="L12">
        <f t="shared" si="3"/>
        <v>1462</v>
      </c>
      <c r="M12" s="24">
        <f t="shared" si="4"/>
        <v>1548</v>
      </c>
      <c r="N12">
        <f t="shared" si="5"/>
        <v>1634</v>
      </c>
      <c r="O12">
        <f t="shared" si="6"/>
        <v>1720</v>
      </c>
      <c r="P12" s="7">
        <f t="shared" si="7"/>
        <v>197.67441860465115</v>
      </c>
    </row>
    <row r="13" spans="1:16" ht="15.6" x14ac:dyDescent="0.3">
      <c r="A13" s="1"/>
      <c r="B13" s="1" t="s">
        <v>11</v>
      </c>
      <c r="C13" s="1">
        <f t="shared" si="8"/>
        <v>125</v>
      </c>
      <c r="D13" s="1">
        <v>5</v>
      </c>
      <c r="E13" s="1">
        <v>25</v>
      </c>
      <c r="F13" s="1">
        <v>1220</v>
      </c>
      <c r="G13" s="7">
        <f t="shared" si="0"/>
        <v>30500</v>
      </c>
      <c r="H13" s="16">
        <v>2200</v>
      </c>
      <c r="I13" s="23">
        <f t="shared" si="1"/>
        <v>55000</v>
      </c>
      <c r="J13" s="23">
        <f t="shared" si="2"/>
        <v>24500</v>
      </c>
      <c r="K13" s="27"/>
      <c r="L13" s="11">
        <f t="shared" si="3"/>
        <v>2074</v>
      </c>
      <c r="M13" s="24">
        <f t="shared" si="4"/>
        <v>2196</v>
      </c>
      <c r="N13" s="11">
        <f t="shared" si="5"/>
        <v>2318</v>
      </c>
      <c r="O13" s="11">
        <f t="shared" si="6"/>
        <v>2440</v>
      </c>
      <c r="P13" s="7">
        <f t="shared" si="7"/>
        <v>180.32786885245901</v>
      </c>
    </row>
    <row r="14" spans="1:16" ht="15.6" x14ac:dyDescent="0.3">
      <c r="A14" s="1"/>
      <c r="B14" s="1" t="s">
        <v>13</v>
      </c>
      <c r="C14" s="1">
        <f t="shared" si="8"/>
        <v>0</v>
      </c>
      <c r="D14" s="1">
        <v>0.5</v>
      </c>
      <c r="E14" s="1"/>
      <c r="F14" s="1">
        <v>220</v>
      </c>
      <c r="G14" s="7">
        <f t="shared" si="0"/>
        <v>0</v>
      </c>
      <c r="H14" s="16">
        <v>500</v>
      </c>
      <c r="I14" s="23">
        <f t="shared" si="1"/>
        <v>0</v>
      </c>
      <c r="J14" s="23">
        <f t="shared" si="2"/>
        <v>0</v>
      </c>
      <c r="K14" s="27"/>
      <c r="L14">
        <f t="shared" si="3"/>
        <v>374</v>
      </c>
      <c r="M14" s="24">
        <f t="shared" si="4"/>
        <v>396</v>
      </c>
      <c r="N14">
        <f t="shared" si="5"/>
        <v>418</v>
      </c>
      <c r="O14">
        <f t="shared" si="6"/>
        <v>440</v>
      </c>
      <c r="P14" s="7">
        <f t="shared" si="7"/>
        <v>227.27272727272728</v>
      </c>
    </row>
    <row r="15" spans="1:16" ht="15.6" x14ac:dyDescent="0.3">
      <c r="A15" s="1"/>
      <c r="B15" s="1" t="s">
        <v>12</v>
      </c>
      <c r="C15" s="1">
        <f t="shared" si="8"/>
        <v>5</v>
      </c>
      <c r="D15" s="1">
        <v>1</v>
      </c>
      <c r="E15" s="1">
        <v>5</v>
      </c>
      <c r="F15" s="1">
        <v>315</v>
      </c>
      <c r="G15" s="7">
        <f t="shared" si="0"/>
        <v>1575</v>
      </c>
      <c r="H15" s="16">
        <v>700</v>
      </c>
      <c r="I15" s="23">
        <f t="shared" si="1"/>
        <v>3500</v>
      </c>
      <c r="J15" s="23">
        <f t="shared" si="2"/>
        <v>1925</v>
      </c>
      <c r="K15" s="27"/>
      <c r="L15">
        <f t="shared" si="3"/>
        <v>535.5</v>
      </c>
      <c r="M15" s="24">
        <f t="shared" si="4"/>
        <v>567</v>
      </c>
      <c r="N15">
        <f t="shared" si="5"/>
        <v>598.5</v>
      </c>
      <c r="O15">
        <f t="shared" si="6"/>
        <v>630</v>
      </c>
      <c r="P15" s="7">
        <f t="shared" si="7"/>
        <v>222.22222222222223</v>
      </c>
    </row>
    <row r="16" spans="1:16" ht="15.6" x14ac:dyDescent="0.3">
      <c r="A16" s="1"/>
      <c r="B16" s="1" t="s">
        <v>14</v>
      </c>
      <c r="C16" s="1">
        <f t="shared" si="8"/>
        <v>0</v>
      </c>
      <c r="D16" s="1">
        <v>3</v>
      </c>
      <c r="E16" s="1"/>
      <c r="F16" s="1">
        <v>860</v>
      </c>
      <c r="G16" s="7">
        <f t="shared" si="0"/>
        <v>0</v>
      </c>
      <c r="H16" s="16">
        <v>1700</v>
      </c>
      <c r="I16" s="23">
        <f t="shared" si="1"/>
        <v>0</v>
      </c>
      <c r="J16" s="23">
        <f t="shared" si="2"/>
        <v>0</v>
      </c>
      <c r="K16" s="27"/>
      <c r="L16">
        <f t="shared" si="3"/>
        <v>1462</v>
      </c>
      <c r="M16" s="24">
        <f t="shared" si="4"/>
        <v>1548</v>
      </c>
      <c r="N16">
        <f t="shared" si="5"/>
        <v>1634</v>
      </c>
      <c r="O16">
        <f t="shared" si="6"/>
        <v>1720</v>
      </c>
      <c r="P16" s="7">
        <f t="shared" si="7"/>
        <v>197.67441860465115</v>
      </c>
    </row>
    <row r="17" spans="1:16" ht="15.6" x14ac:dyDescent="0.3">
      <c r="A17" s="1"/>
      <c r="B17" s="1" t="s">
        <v>15</v>
      </c>
      <c r="C17" s="1">
        <f t="shared" si="8"/>
        <v>90</v>
      </c>
      <c r="D17" s="1">
        <v>5</v>
      </c>
      <c r="E17" s="18">
        <v>18</v>
      </c>
      <c r="F17" s="1">
        <v>1220</v>
      </c>
      <c r="G17" s="7">
        <f t="shared" si="0"/>
        <v>21960</v>
      </c>
      <c r="H17" s="16">
        <v>2200</v>
      </c>
      <c r="I17" s="23">
        <f t="shared" si="1"/>
        <v>39600</v>
      </c>
      <c r="J17" s="23">
        <f t="shared" si="2"/>
        <v>17640</v>
      </c>
      <c r="K17" s="27"/>
      <c r="L17" s="11">
        <f t="shared" si="3"/>
        <v>2074</v>
      </c>
      <c r="M17" s="24">
        <f t="shared" si="4"/>
        <v>2196</v>
      </c>
      <c r="N17" s="11">
        <f t="shared" si="5"/>
        <v>2318</v>
      </c>
      <c r="O17" s="11">
        <f t="shared" si="6"/>
        <v>2440</v>
      </c>
      <c r="P17" s="7">
        <f t="shared" si="7"/>
        <v>180.32786885245901</v>
      </c>
    </row>
    <row r="18" spans="1:16" ht="15.6" x14ac:dyDescent="0.3">
      <c r="A18" s="1"/>
      <c r="B18" s="2" t="s">
        <v>16</v>
      </c>
      <c r="C18" s="1">
        <f t="shared" si="8"/>
        <v>0</v>
      </c>
      <c r="D18" s="2"/>
      <c r="E18" s="7"/>
      <c r="F18" s="7">
        <v>0</v>
      </c>
      <c r="G18" s="7">
        <f t="shared" si="0"/>
        <v>0</v>
      </c>
      <c r="H18" s="16"/>
      <c r="I18" s="23">
        <f t="shared" si="1"/>
        <v>0</v>
      </c>
      <c r="J18" s="23">
        <f t="shared" si="2"/>
        <v>0</v>
      </c>
      <c r="K18" s="27"/>
      <c r="L18">
        <f t="shared" si="3"/>
        <v>0</v>
      </c>
      <c r="M18" s="24">
        <f t="shared" si="4"/>
        <v>0</v>
      </c>
      <c r="N18">
        <f t="shared" si="5"/>
        <v>0</v>
      </c>
      <c r="O18">
        <f t="shared" si="6"/>
        <v>0</v>
      </c>
    </row>
    <row r="19" spans="1:16" ht="15.6" x14ac:dyDescent="0.3">
      <c r="A19" s="1"/>
      <c r="B19" s="1" t="s">
        <v>11</v>
      </c>
      <c r="C19" s="1">
        <f t="shared" si="8"/>
        <v>0</v>
      </c>
      <c r="D19" s="1">
        <v>5</v>
      </c>
      <c r="E19" s="1"/>
      <c r="F19" s="1">
        <v>1620</v>
      </c>
      <c r="G19" s="7">
        <f t="shared" si="0"/>
        <v>0</v>
      </c>
      <c r="H19" s="16">
        <v>2600</v>
      </c>
      <c r="I19" s="23">
        <f t="shared" si="1"/>
        <v>0</v>
      </c>
      <c r="J19" s="23">
        <f t="shared" si="2"/>
        <v>0</v>
      </c>
      <c r="K19" s="27"/>
      <c r="L19" s="11">
        <f t="shared" si="3"/>
        <v>2754</v>
      </c>
      <c r="M19" s="24">
        <f t="shared" si="4"/>
        <v>2916</v>
      </c>
      <c r="N19" s="11">
        <f t="shared" si="5"/>
        <v>3078</v>
      </c>
      <c r="O19" s="11">
        <f t="shared" si="6"/>
        <v>3240</v>
      </c>
      <c r="P19" s="7">
        <f>H19*100/F19</f>
        <v>160.49382716049382</v>
      </c>
    </row>
    <row r="20" spans="1:16" ht="15.6" x14ac:dyDescent="0.3">
      <c r="A20" s="5"/>
      <c r="B20" s="2" t="s">
        <v>17</v>
      </c>
      <c r="C20" s="1">
        <f t="shared" si="8"/>
        <v>0</v>
      </c>
      <c r="D20" s="2"/>
      <c r="E20" s="7"/>
      <c r="F20" s="7">
        <v>0</v>
      </c>
      <c r="G20" s="7">
        <f t="shared" si="0"/>
        <v>0</v>
      </c>
      <c r="H20" s="16"/>
      <c r="I20" s="23">
        <f t="shared" si="1"/>
        <v>0</v>
      </c>
      <c r="J20" s="23">
        <f t="shared" si="2"/>
        <v>0</v>
      </c>
      <c r="K20" s="27"/>
      <c r="L20">
        <f t="shared" si="3"/>
        <v>0</v>
      </c>
      <c r="M20" s="24">
        <f t="shared" si="4"/>
        <v>0</v>
      </c>
      <c r="N20">
        <f t="shared" si="5"/>
        <v>0</v>
      </c>
      <c r="O20">
        <f t="shared" si="6"/>
        <v>0</v>
      </c>
    </row>
    <row r="21" spans="1:16" ht="15.6" x14ac:dyDescent="0.3">
      <c r="A21" s="5"/>
      <c r="B21" s="5" t="s">
        <v>18</v>
      </c>
      <c r="C21" s="1">
        <f t="shared" si="8"/>
        <v>5</v>
      </c>
      <c r="D21" s="5">
        <v>1</v>
      </c>
      <c r="E21" s="1">
        <v>5</v>
      </c>
      <c r="F21" s="1">
        <v>200</v>
      </c>
      <c r="G21" s="7">
        <f t="shared" si="0"/>
        <v>1000</v>
      </c>
      <c r="H21" s="16">
        <v>700</v>
      </c>
      <c r="I21" s="23">
        <f t="shared" si="1"/>
        <v>3500</v>
      </c>
      <c r="J21" s="23">
        <f t="shared" si="2"/>
        <v>2500</v>
      </c>
      <c r="K21" s="27"/>
      <c r="L21">
        <f t="shared" si="3"/>
        <v>340</v>
      </c>
      <c r="M21" s="24">
        <f t="shared" si="4"/>
        <v>360</v>
      </c>
      <c r="N21">
        <f t="shared" si="5"/>
        <v>380</v>
      </c>
      <c r="O21">
        <f t="shared" si="6"/>
        <v>400</v>
      </c>
      <c r="P21" s="7">
        <f t="shared" ref="P21:P26" si="9">H21*100/F21</f>
        <v>350</v>
      </c>
    </row>
    <row r="22" spans="1:16" ht="15.6" x14ac:dyDescent="0.3">
      <c r="A22" s="5"/>
      <c r="B22" s="5" t="s">
        <v>19</v>
      </c>
      <c r="C22" s="1">
        <f t="shared" si="8"/>
        <v>0</v>
      </c>
      <c r="D22" s="5">
        <v>3</v>
      </c>
      <c r="E22" s="1"/>
      <c r="F22" s="1">
        <v>610</v>
      </c>
      <c r="G22" s="7">
        <f t="shared" si="0"/>
        <v>0</v>
      </c>
      <c r="H22" s="16">
        <v>1700</v>
      </c>
      <c r="I22" s="23">
        <f t="shared" si="1"/>
        <v>0</v>
      </c>
      <c r="J22" s="23">
        <f t="shared" si="2"/>
        <v>0</v>
      </c>
      <c r="K22" s="27"/>
      <c r="L22">
        <f t="shared" si="3"/>
        <v>1037</v>
      </c>
      <c r="M22" s="24">
        <f t="shared" si="4"/>
        <v>1098</v>
      </c>
      <c r="N22">
        <f t="shared" si="5"/>
        <v>1159</v>
      </c>
      <c r="O22">
        <f t="shared" si="6"/>
        <v>1220</v>
      </c>
      <c r="P22" s="7">
        <f t="shared" si="9"/>
        <v>278.68852459016392</v>
      </c>
    </row>
    <row r="23" spans="1:16" ht="15.6" x14ac:dyDescent="0.3">
      <c r="A23" s="5"/>
      <c r="B23" s="5" t="s">
        <v>20</v>
      </c>
      <c r="C23" s="1">
        <f t="shared" si="8"/>
        <v>75</v>
      </c>
      <c r="D23" s="5">
        <v>5</v>
      </c>
      <c r="E23" s="1">
        <v>15</v>
      </c>
      <c r="F23" s="1">
        <v>900</v>
      </c>
      <c r="G23" s="7">
        <f t="shared" si="0"/>
        <v>13500</v>
      </c>
      <c r="H23" s="16">
        <v>2200</v>
      </c>
      <c r="I23" s="23">
        <f t="shared" si="1"/>
        <v>33000</v>
      </c>
      <c r="J23" s="23">
        <f t="shared" si="2"/>
        <v>19500</v>
      </c>
      <c r="K23" s="27"/>
      <c r="L23" s="11">
        <f t="shared" si="3"/>
        <v>1530</v>
      </c>
      <c r="M23" s="24">
        <f t="shared" si="4"/>
        <v>1620</v>
      </c>
      <c r="N23" s="11">
        <f t="shared" si="5"/>
        <v>1710</v>
      </c>
      <c r="O23" s="11">
        <f t="shared" si="6"/>
        <v>1800</v>
      </c>
      <c r="P23" s="7">
        <f t="shared" si="9"/>
        <v>244.44444444444446</v>
      </c>
    </row>
    <row r="24" spans="1:16" ht="15.6" x14ac:dyDescent="0.3">
      <c r="A24" s="5"/>
      <c r="B24" s="5" t="s">
        <v>21</v>
      </c>
      <c r="C24" s="1">
        <f t="shared" si="8"/>
        <v>5</v>
      </c>
      <c r="D24" s="5">
        <v>1</v>
      </c>
      <c r="E24" s="1">
        <v>5</v>
      </c>
      <c r="F24" s="1">
        <v>200</v>
      </c>
      <c r="G24" s="7">
        <f t="shared" si="0"/>
        <v>1000</v>
      </c>
      <c r="H24" s="16">
        <v>700</v>
      </c>
      <c r="I24" s="23">
        <f t="shared" si="1"/>
        <v>3500</v>
      </c>
      <c r="J24" s="23">
        <f t="shared" si="2"/>
        <v>2500</v>
      </c>
      <c r="K24" s="27"/>
      <c r="L24">
        <f t="shared" si="3"/>
        <v>340</v>
      </c>
      <c r="M24" s="24">
        <f t="shared" si="4"/>
        <v>360</v>
      </c>
      <c r="N24">
        <f t="shared" si="5"/>
        <v>380</v>
      </c>
      <c r="O24">
        <f t="shared" si="6"/>
        <v>400</v>
      </c>
      <c r="P24" s="7">
        <f t="shared" si="9"/>
        <v>350</v>
      </c>
    </row>
    <row r="25" spans="1:16" ht="15.6" x14ac:dyDescent="0.3">
      <c r="A25" s="5"/>
      <c r="B25" s="5" t="s">
        <v>22</v>
      </c>
      <c r="C25" s="1">
        <f t="shared" si="8"/>
        <v>0</v>
      </c>
      <c r="D25" s="5">
        <v>3</v>
      </c>
      <c r="E25" s="1"/>
      <c r="F25" s="1">
        <v>610</v>
      </c>
      <c r="G25" s="7">
        <f t="shared" si="0"/>
        <v>0</v>
      </c>
      <c r="H25" s="16">
        <v>1700</v>
      </c>
      <c r="I25" s="23">
        <f t="shared" si="1"/>
        <v>0</v>
      </c>
      <c r="J25" s="23">
        <f t="shared" si="2"/>
        <v>0</v>
      </c>
      <c r="K25" s="27"/>
      <c r="L25">
        <f t="shared" si="3"/>
        <v>1037</v>
      </c>
      <c r="M25" s="24">
        <f t="shared" si="4"/>
        <v>1098</v>
      </c>
      <c r="N25">
        <f t="shared" si="5"/>
        <v>1159</v>
      </c>
      <c r="O25">
        <f t="shared" si="6"/>
        <v>1220</v>
      </c>
      <c r="P25" s="7">
        <f t="shared" si="9"/>
        <v>278.68852459016392</v>
      </c>
    </row>
    <row r="26" spans="1:16" ht="15.6" x14ac:dyDescent="0.3">
      <c r="A26" s="5"/>
      <c r="B26" s="5" t="s">
        <v>23</v>
      </c>
      <c r="C26" s="1">
        <f t="shared" si="8"/>
        <v>75</v>
      </c>
      <c r="D26" s="5">
        <v>5</v>
      </c>
      <c r="E26" s="1">
        <v>15</v>
      </c>
      <c r="F26" s="1">
        <v>900</v>
      </c>
      <c r="G26" s="7">
        <f t="shared" si="0"/>
        <v>13500</v>
      </c>
      <c r="H26" s="16">
        <v>2200</v>
      </c>
      <c r="I26" s="23">
        <f t="shared" si="1"/>
        <v>33000</v>
      </c>
      <c r="J26" s="23">
        <f t="shared" si="2"/>
        <v>19500</v>
      </c>
      <c r="K26" s="27"/>
      <c r="L26" s="11">
        <f t="shared" si="3"/>
        <v>1530</v>
      </c>
      <c r="M26" s="24">
        <f t="shared" si="4"/>
        <v>1620</v>
      </c>
      <c r="N26" s="11">
        <f t="shared" si="5"/>
        <v>1710</v>
      </c>
      <c r="O26" s="11">
        <f t="shared" si="6"/>
        <v>1800</v>
      </c>
      <c r="P26" s="7">
        <f t="shared" si="9"/>
        <v>244.44444444444446</v>
      </c>
    </row>
    <row r="27" spans="1:16" ht="15.6" x14ac:dyDescent="0.3">
      <c r="A27" s="1"/>
      <c r="B27" s="2" t="s">
        <v>24</v>
      </c>
      <c r="C27" s="1">
        <f t="shared" si="8"/>
        <v>0</v>
      </c>
      <c r="D27" s="2"/>
      <c r="E27" s="7"/>
      <c r="F27" s="7">
        <v>0</v>
      </c>
      <c r="G27" s="7">
        <f t="shared" si="0"/>
        <v>0</v>
      </c>
      <c r="H27" s="16"/>
      <c r="I27" s="23">
        <f t="shared" si="1"/>
        <v>0</v>
      </c>
      <c r="J27" s="23">
        <f t="shared" si="2"/>
        <v>0</v>
      </c>
      <c r="K27" s="27"/>
      <c r="L27">
        <f t="shared" si="3"/>
        <v>0</v>
      </c>
      <c r="M27" s="24">
        <f t="shared" si="4"/>
        <v>0</v>
      </c>
      <c r="N27">
        <f t="shared" si="5"/>
        <v>0</v>
      </c>
      <c r="O27">
        <f t="shared" si="6"/>
        <v>0</v>
      </c>
    </row>
    <row r="28" spans="1:16" ht="15.6" x14ac:dyDescent="0.3">
      <c r="A28" s="1"/>
      <c r="B28" s="12" t="s">
        <v>55</v>
      </c>
      <c r="C28" s="1">
        <f t="shared" si="8"/>
        <v>0</v>
      </c>
      <c r="D28" s="1">
        <v>0.5</v>
      </c>
      <c r="E28" s="5"/>
      <c r="F28" s="7">
        <v>230</v>
      </c>
      <c r="G28" s="7">
        <f t="shared" si="0"/>
        <v>0</v>
      </c>
      <c r="H28" s="16">
        <v>500</v>
      </c>
      <c r="I28" s="23">
        <f t="shared" si="1"/>
        <v>0</v>
      </c>
      <c r="J28" s="23">
        <f t="shared" si="2"/>
        <v>0</v>
      </c>
      <c r="K28" s="27"/>
      <c r="L28">
        <f t="shared" si="3"/>
        <v>391</v>
      </c>
      <c r="M28" s="24">
        <f t="shared" si="4"/>
        <v>414</v>
      </c>
      <c r="N28">
        <f t="shared" si="5"/>
        <v>437</v>
      </c>
      <c r="O28">
        <f t="shared" si="6"/>
        <v>460</v>
      </c>
      <c r="P28" s="7">
        <f t="shared" ref="P28:P35" si="10">H28*100/F28</f>
        <v>217.39130434782609</v>
      </c>
    </row>
    <row r="29" spans="1:16" ht="15.6" x14ac:dyDescent="0.3">
      <c r="A29" s="1"/>
      <c r="B29" s="1" t="s">
        <v>25</v>
      </c>
      <c r="C29" s="1">
        <f t="shared" si="8"/>
        <v>5</v>
      </c>
      <c r="D29" s="1">
        <v>1</v>
      </c>
      <c r="E29" s="1">
        <v>5</v>
      </c>
      <c r="F29" s="1">
        <v>300</v>
      </c>
      <c r="G29" s="7">
        <f t="shared" si="0"/>
        <v>1500</v>
      </c>
      <c r="H29" s="16">
        <v>700</v>
      </c>
      <c r="I29" s="23">
        <f t="shared" si="1"/>
        <v>3500</v>
      </c>
      <c r="J29" s="23">
        <f t="shared" si="2"/>
        <v>2000</v>
      </c>
      <c r="K29" s="27"/>
      <c r="L29">
        <f t="shared" si="3"/>
        <v>510</v>
      </c>
      <c r="M29" s="24">
        <f t="shared" si="4"/>
        <v>540</v>
      </c>
      <c r="N29">
        <f t="shared" si="5"/>
        <v>570</v>
      </c>
      <c r="O29">
        <f t="shared" si="6"/>
        <v>600</v>
      </c>
      <c r="P29" s="7">
        <f t="shared" si="10"/>
        <v>233.33333333333334</v>
      </c>
    </row>
    <row r="30" spans="1:16" ht="15.6" x14ac:dyDescent="0.3">
      <c r="A30" s="1"/>
      <c r="B30" s="1" t="s">
        <v>26</v>
      </c>
      <c r="C30" s="1">
        <f t="shared" si="8"/>
        <v>0</v>
      </c>
      <c r="D30" s="1">
        <v>3</v>
      </c>
      <c r="E30" s="1"/>
      <c r="F30" s="1">
        <v>620</v>
      </c>
      <c r="G30" s="7">
        <f t="shared" si="0"/>
        <v>0</v>
      </c>
      <c r="H30" s="16">
        <v>1700</v>
      </c>
      <c r="I30" s="23">
        <f t="shared" si="1"/>
        <v>0</v>
      </c>
      <c r="J30" s="23">
        <f t="shared" si="2"/>
        <v>0</v>
      </c>
      <c r="K30" s="27"/>
      <c r="L30">
        <f t="shared" si="3"/>
        <v>1054</v>
      </c>
      <c r="M30" s="24">
        <f t="shared" si="4"/>
        <v>1116</v>
      </c>
      <c r="N30">
        <f t="shared" si="5"/>
        <v>1178</v>
      </c>
      <c r="O30">
        <f t="shared" si="6"/>
        <v>1240</v>
      </c>
      <c r="P30" s="7">
        <f t="shared" si="10"/>
        <v>274.19354838709677</v>
      </c>
    </row>
    <row r="31" spans="1:16" ht="15.6" x14ac:dyDescent="0.3">
      <c r="A31" s="1"/>
      <c r="B31" s="1" t="s">
        <v>27</v>
      </c>
      <c r="C31" s="1">
        <f t="shared" si="8"/>
        <v>100</v>
      </c>
      <c r="D31" s="1">
        <v>5</v>
      </c>
      <c r="E31" s="1">
        <v>20</v>
      </c>
      <c r="F31" s="1">
        <v>910</v>
      </c>
      <c r="G31" s="7">
        <f t="shared" si="0"/>
        <v>18200</v>
      </c>
      <c r="H31" s="16">
        <v>2200</v>
      </c>
      <c r="I31" s="23">
        <f t="shared" si="1"/>
        <v>44000</v>
      </c>
      <c r="J31" s="23">
        <f t="shared" si="2"/>
        <v>25800</v>
      </c>
      <c r="K31" s="27"/>
      <c r="L31" s="11">
        <f t="shared" si="3"/>
        <v>1547</v>
      </c>
      <c r="M31" s="24">
        <f t="shared" si="4"/>
        <v>1638</v>
      </c>
      <c r="N31" s="11">
        <f t="shared" si="5"/>
        <v>1729</v>
      </c>
      <c r="O31" s="11">
        <f t="shared" si="6"/>
        <v>1820</v>
      </c>
      <c r="P31" s="7">
        <f t="shared" si="10"/>
        <v>241.75824175824175</v>
      </c>
    </row>
    <row r="32" spans="1:16" ht="15.6" x14ac:dyDescent="0.3">
      <c r="A32" s="1"/>
      <c r="B32" s="1" t="s">
        <v>56</v>
      </c>
      <c r="C32" s="1">
        <f t="shared" si="8"/>
        <v>0</v>
      </c>
      <c r="D32" s="1">
        <v>0.5</v>
      </c>
      <c r="E32" s="1"/>
      <c r="F32" s="1">
        <v>230</v>
      </c>
      <c r="G32" s="7">
        <f t="shared" si="0"/>
        <v>0</v>
      </c>
      <c r="H32" s="16">
        <v>500</v>
      </c>
      <c r="I32" s="23">
        <f t="shared" si="1"/>
        <v>0</v>
      </c>
      <c r="J32" s="23">
        <f t="shared" si="2"/>
        <v>0</v>
      </c>
      <c r="K32" s="27"/>
      <c r="L32">
        <f t="shared" si="3"/>
        <v>391</v>
      </c>
      <c r="M32" s="24">
        <f t="shared" si="4"/>
        <v>414</v>
      </c>
      <c r="N32">
        <f t="shared" si="5"/>
        <v>437</v>
      </c>
      <c r="O32">
        <f t="shared" si="6"/>
        <v>460</v>
      </c>
      <c r="P32" s="7">
        <f t="shared" si="10"/>
        <v>217.39130434782609</v>
      </c>
    </row>
    <row r="33" spans="1:16" ht="15.6" x14ac:dyDescent="0.3">
      <c r="A33" s="1"/>
      <c r="B33" s="1" t="s">
        <v>28</v>
      </c>
      <c r="C33" s="1">
        <f t="shared" si="8"/>
        <v>5</v>
      </c>
      <c r="D33" s="1">
        <v>1</v>
      </c>
      <c r="E33" s="1">
        <v>5</v>
      </c>
      <c r="F33" s="1">
        <v>300</v>
      </c>
      <c r="G33" s="7">
        <f t="shared" si="0"/>
        <v>1500</v>
      </c>
      <c r="H33" s="16">
        <v>700</v>
      </c>
      <c r="I33" s="23">
        <f t="shared" si="1"/>
        <v>3500</v>
      </c>
      <c r="J33" s="23">
        <f t="shared" si="2"/>
        <v>2000</v>
      </c>
      <c r="K33" s="27"/>
      <c r="L33">
        <f t="shared" si="3"/>
        <v>510</v>
      </c>
      <c r="M33" s="24">
        <f t="shared" si="4"/>
        <v>540</v>
      </c>
      <c r="N33">
        <f t="shared" si="5"/>
        <v>570</v>
      </c>
      <c r="O33">
        <f t="shared" si="6"/>
        <v>600</v>
      </c>
      <c r="P33" s="7">
        <f t="shared" si="10"/>
        <v>233.33333333333334</v>
      </c>
    </row>
    <row r="34" spans="1:16" ht="15.6" x14ac:dyDescent="0.3">
      <c r="A34" s="1"/>
      <c r="B34" s="1" t="s">
        <v>29</v>
      </c>
      <c r="C34" s="1">
        <f t="shared" si="8"/>
        <v>0</v>
      </c>
      <c r="D34" s="1">
        <v>3</v>
      </c>
      <c r="E34" s="1"/>
      <c r="F34" s="1">
        <v>620</v>
      </c>
      <c r="G34" s="7">
        <f t="shared" si="0"/>
        <v>0</v>
      </c>
      <c r="H34" s="16">
        <v>1700</v>
      </c>
      <c r="I34" s="23">
        <f t="shared" si="1"/>
        <v>0</v>
      </c>
      <c r="J34" s="23">
        <f t="shared" si="2"/>
        <v>0</v>
      </c>
      <c r="K34" s="27"/>
      <c r="L34">
        <f t="shared" si="3"/>
        <v>1054</v>
      </c>
      <c r="M34" s="24">
        <f t="shared" si="4"/>
        <v>1116</v>
      </c>
      <c r="N34">
        <f t="shared" si="5"/>
        <v>1178</v>
      </c>
      <c r="O34">
        <f t="shared" si="6"/>
        <v>1240</v>
      </c>
      <c r="P34" s="7">
        <f t="shared" si="10"/>
        <v>274.19354838709677</v>
      </c>
    </row>
    <row r="35" spans="1:16" ht="15.6" x14ac:dyDescent="0.3">
      <c r="A35" s="1"/>
      <c r="B35" s="1" t="s">
        <v>30</v>
      </c>
      <c r="C35" s="1">
        <f t="shared" si="8"/>
        <v>75</v>
      </c>
      <c r="D35" s="1">
        <v>5</v>
      </c>
      <c r="E35" s="18">
        <v>15</v>
      </c>
      <c r="F35" s="1">
        <v>910</v>
      </c>
      <c r="G35" s="7">
        <f t="shared" si="0"/>
        <v>13650</v>
      </c>
      <c r="H35" s="16">
        <v>2200</v>
      </c>
      <c r="I35" s="23">
        <f t="shared" si="1"/>
        <v>33000</v>
      </c>
      <c r="J35" s="23">
        <f t="shared" si="2"/>
        <v>19350</v>
      </c>
      <c r="K35" s="27"/>
      <c r="L35" s="11">
        <f t="shared" si="3"/>
        <v>1547</v>
      </c>
      <c r="M35" s="24">
        <f t="shared" si="4"/>
        <v>1638</v>
      </c>
      <c r="N35" s="11">
        <f t="shared" si="5"/>
        <v>1729</v>
      </c>
      <c r="O35" s="11">
        <f t="shared" si="6"/>
        <v>1820</v>
      </c>
      <c r="P35" s="7">
        <f t="shared" si="10"/>
        <v>241.75824175824175</v>
      </c>
    </row>
    <row r="36" spans="1:16" ht="15.6" x14ac:dyDescent="0.3">
      <c r="A36" s="1"/>
      <c r="B36" s="7" t="s">
        <v>31</v>
      </c>
      <c r="C36" s="1">
        <f t="shared" si="8"/>
        <v>0</v>
      </c>
      <c r="D36" s="7"/>
      <c r="E36" s="7"/>
      <c r="F36" s="7">
        <v>0</v>
      </c>
      <c r="G36" s="7">
        <f t="shared" si="0"/>
        <v>0</v>
      </c>
      <c r="H36" s="16"/>
      <c r="I36" s="23">
        <f t="shared" si="1"/>
        <v>0</v>
      </c>
      <c r="J36" s="23">
        <f t="shared" si="2"/>
        <v>0</v>
      </c>
      <c r="K36" s="27"/>
      <c r="L36">
        <f t="shared" si="3"/>
        <v>0</v>
      </c>
      <c r="M36" s="24">
        <f t="shared" si="4"/>
        <v>0</v>
      </c>
      <c r="N36">
        <f t="shared" si="5"/>
        <v>0</v>
      </c>
      <c r="O36">
        <f t="shared" si="6"/>
        <v>0</v>
      </c>
    </row>
    <row r="37" spans="1:16" ht="15.6" x14ac:dyDescent="0.3">
      <c r="A37" s="1"/>
      <c r="B37" s="5" t="s">
        <v>57</v>
      </c>
      <c r="C37" s="1">
        <f t="shared" si="8"/>
        <v>0</v>
      </c>
      <c r="D37" s="1">
        <v>0.5</v>
      </c>
      <c r="E37" s="5"/>
      <c r="F37" s="7">
        <v>230</v>
      </c>
      <c r="G37" s="7">
        <f t="shared" ref="G37:G68" si="11">E37*F37</f>
        <v>0</v>
      </c>
      <c r="H37" s="16">
        <v>500</v>
      </c>
      <c r="I37" s="23">
        <f t="shared" si="1"/>
        <v>0</v>
      </c>
      <c r="J37" s="23">
        <f t="shared" si="2"/>
        <v>0</v>
      </c>
      <c r="K37" s="27"/>
      <c r="L37">
        <f t="shared" si="3"/>
        <v>391</v>
      </c>
      <c r="M37" s="24">
        <f t="shared" si="4"/>
        <v>414</v>
      </c>
      <c r="N37">
        <f t="shared" si="5"/>
        <v>437</v>
      </c>
      <c r="O37">
        <f t="shared" si="6"/>
        <v>460</v>
      </c>
      <c r="P37" s="7">
        <f>H37*100/F37</f>
        <v>217.39130434782609</v>
      </c>
    </row>
    <row r="38" spans="1:16" ht="15.6" x14ac:dyDescent="0.3">
      <c r="A38" s="1"/>
      <c r="B38" s="1" t="s">
        <v>32</v>
      </c>
      <c r="C38" s="1">
        <f t="shared" si="8"/>
        <v>5</v>
      </c>
      <c r="D38" s="1">
        <v>1</v>
      </c>
      <c r="E38" s="1">
        <v>5</v>
      </c>
      <c r="F38" s="1">
        <v>300</v>
      </c>
      <c r="G38" s="7">
        <f t="shared" si="11"/>
        <v>1500</v>
      </c>
      <c r="H38" s="16">
        <v>700</v>
      </c>
      <c r="I38" s="23">
        <f t="shared" ref="I38:I69" si="12">H38*E38</f>
        <v>3500</v>
      </c>
      <c r="J38" s="23">
        <f t="shared" ref="J38:J69" si="13">I38-G38</f>
        <v>2000</v>
      </c>
      <c r="K38" s="27"/>
      <c r="L38">
        <f t="shared" ref="L38:L70" si="14">F38*170%</f>
        <v>510</v>
      </c>
      <c r="M38" s="24">
        <f t="shared" ref="M38:M70" si="15">F38*180%</f>
        <v>540</v>
      </c>
      <c r="N38">
        <f t="shared" ref="N38:N70" si="16">F38*190%</f>
        <v>570</v>
      </c>
      <c r="O38">
        <f t="shared" ref="O38:O70" si="17">F38*200%</f>
        <v>600</v>
      </c>
      <c r="P38" s="7">
        <f>H38*100/F38</f>
        <v>233.33333333333334</v>
      </c>
    </row>
    <row r="39" spans="1:16" ht="15.6" x14ac:dyDescent="0.3">
      <c r="A39" s="1"/>
      <c r="B39" s="1" t="s">
        <v>33</v>
      </c>
      <c r="C39" s="1">
        <f t="shared" si="8"/>
        <v>0</v>
      </c>
      <c r="D39" s="1">
        <v>3</v>
      </c>
      <c r="E39" s="1"/>
      <c r="F39" s="1">
        <v>620</v>
      </c>
      <c r="G39" s="7">
        <f t="shared" si="11"/>
        <v>0</v>
      </c>
      <c r="H39" s="16">
        <v>1700</v>
      </c>
      <c r="I39" s="23">
        <f t="shared" si="12"/>
        <v>0</v>
      </c>
      <c r="J39" s="23">
        <f t="shared" si="13"/>
        <v>0</v>
      </c>
      <c r="K39" s="27"/>
      <c r="L39">
        <f t="shared" si="14"/>
        <v>1054</v>
      </c>
      <c r="M39" s="24">
        <f t="shared" si="15"/>
        <v>1116</v>
      </c>
      <c r="N39">
        <f t="shared" si="16"/>
        <v>1178</v>
      </c>
      <c r="O39">
        <f t="shared" si="17"/>
        <v>1240</v>
      </c>
      <c r="P39" s="7">
        <f>H39*100/F39</f>
        <v>274.19354838709677</v>
      </c>
    </row>
    <row r="40" spans="1:16" ht="15.6" x14ac:dyDescent="0.3">
      <c r="A40" s="1"/>
      <c r="B40" s="1" t="s">
        <v>34</v>
      </c>
      <c r="C40" s="1">
        <f t="shared" si="8"/>
        <v>100</v>
      </c>
      <c r="D40" s="1">
        <v>5</v>
      </c>
      <c r="E40" s="1">
        <v>20</v>
      </c>
      <c r="F40" s="1">
        <v>910</v>
      </c>
      <c r="G40" s="7">
        <f t="shared" si="11"/>
        <v>18200</v>
      </c>
      <c r="H40" s="16">
        <v>2200</v>
      </c>
      <c r="I40" s="23">
        <f t="shared" si="12"/>
        <v>44000</v>
      </c>
      <c r="J40" s="23">
        <f t="shared" si="13"/>
        <v>25800</v>
      </c>
      <c r="K40" s="27"/>
      <c r="L40" s="11">
        <f t="shared" si="14"/>
        <v>1547</v>
      </c>
      <c r="M40" s="24">
        <f t="shared" si="15"/>
        <v>1638</v>
      </c>
      <c r="N40" s="11">
        <f t="shared" si="16"/>
        <v>1729</v>
      </c>
      <c r="O40" s="11">
        <f t="shared" si="17"/>
        <v>1820</v>
      </c>
      <c r="P40" s="7">
        <f>H40*100/F40</f>
        <v>241.75824175824175</v>
      </c>
    </row>
    <row r="41" spans="1:16" ht="15.6" x14ac:dyDescent="0.3">
      <c r="A41" s="1"/>
      <c r="B41" s="7" t="s">
        <v>35</v>
      </c>
      <c r="C41" s="1">
        <f t="shared" si="8"/>
        <v>0</v>
      </c>
      <c r="D41" s="7"/>
      <c r="E41" s="7"/>
      <c r="F41" s="7">
        <v>0</v>
      </c>
      <c r="G41" s="7">
        <f t="shared" si="11"/>
        <v>0</v>
      </c>
      <c r="H41" s="16"/>
      <c r="I41" s="23">
        <f t="shared" si="12"/>
        <v>0</v>
      </c>
      <c r="J41" s="23">
        <f t="shared" si="13"/>
        <v>0</v>
      </c>
      <c r="K41" s="27"/>
      <c r="L41">
        <f t="shared" si="14"/>
        <v>0</v>
      </c>
      <c r="M41" s="24">
        <f t="shared" si="15"/>
        <v>0</v>
      </c>
      <c r="N41">
        <f t="shared" si="16"/>
        <v>0</v>
      </c>
      <c r="O41">
        <f t="shared" si="17"/>
        <v>0</v>
      </c>
    </row>
    <row r="42" spans="1:16" ht="15.6" x14ac:dyDescent="0.3">
      <c r="A42" s="1"/>
      <c r="B42" s="1" t="s">
        <v>36</v>
      </c>
      <c r="C42" s="1">
        <f t="shared" si="8"/>
        <v>10</v>
      </c>
      <c r="D42" s="1">
        <v>1</v>
      </c>
      <c r="E42" s="1">
        <v>10</v>
      </c>
      <c r="F42" s="1">
        <v>325</v>
      </c>
      <c r="G42" s="7">
        <f t="shared" si="11"/>
        <v>3250</v>
      </c>
      <c r="H42" s="16">
        <v>800</v>
      </c>
      <c r="I42" s="23">
        <f t="shared" si="12"/>
        <v>8000</v>
      </c>
      <c r="J42" s="23">
        <f t="shared" si="13"/>
        <v>4750</v>
      </c>
      <c r="K42" s="27"/>
      <c r="L42">
        <f t="shared" si="14"/>
        <v>552.5</v>
      </c>
      <c r="M42" s="24">
        <f t="shared" si="15"/>
        <v>585</v>
      </c>
      <c r="N42">
        <f t="shared" si="16"/>
        <v>617.5</v>
      </c>
      <c r="O42">
        <f t="shared" si="17"/>
        <v>650</v>
      </c>
      <c r="P42" s="7">
        <f t="shared" ref="P42:P47" si="18">H42*100/F42</f>
        <v>246.15384615384616</v>
      </c>
    </row>
    <row r="43" spans="1:16" ht="15.6" x14ac:dyDescent="0.3">
      <c r="A43" s="1"/>
      <c r="B43" s="1" t="s">
        <v>38</v>
      </c>
      <c r="C43" s="1">
        <f t="shared" si="8"/>
        <v>0</v>
      </c>
      <c r="D43" s="1">
        <v>3</v>
      </c>
      <c r="E43" s="1"/>
      <c r="F43" s="1">
        <v>955</v>
      </c>
      <c r="G43" s="7">
        <f t="shared" si="11"/>
        <v>0</v>
      </c>
      <c r="H43" s="16">
        <v>1800</v>
      </c>
      <c r="I43" s="23">
        <f t="shared" si="12"/>
        <v>0</v>
      </c>
      <c r="J43" s="23">
        <f t="shared" si="13"/>
        <v>0</v>
      </c>
      <c r="K43" s="27"/>
      <c r="L43">
        <f t="shared" si="14"/>
        <v>1623.5</v>
      </c>
      <c r="M43" s="24">
        <f t="shared" si="15"/>
        <v>1719</v>
      </c>
      <c r="N43">
        <f t="shared" si="16"/>
        <v>1814.5</v>
      </c>
      <c r="O43">
        <f t="shared" si="17"/>
        <v>1910</v>
      </c>
      <c r="P43" s="7">
        <f t="shared" si="18"/>
        <v>188.48167539267016</v>
      </c>
    </row>
    <row r="44" spans="1:16" ht="15.6" x14ac:dyDescent="0.3">
      <c r="A44" s="1"/>
      <c r="B44" s="1" t="s">
        <v>39</v>
      </c>
      <c r="C44" s="1">
        <f t="shared" si="8"/>
        <v>85</v>
      </c>
      <c r="D44" s="1">
        <v>5</v>
      </c>
      <c r="E44" s="18">
        <v>17</v>
      </c>
      <c r="F44" s="1">
        <v>1440</v>
      </c>
      <c r="G44" s="7">
        <f t="shared" si="11"/>
        <v>24480</v>
      </c>
      <c r="H44" s="16">
        <v>2450</v>
      </c>
      <c r="I44" s="23">
        <f t="shared" si="12"/>
        <v>41650</v>
      </c>
      <c r="J44" s="23">
        <f t="shared" si="13"/>
        <v>17170</v>
      </c>
      <c r="K44" s="27"/>
      <c r="L44" s="11">
        <f t="shared" si="14"/>
        <v>2448</v>
      </c>
      <c r="M44" s="24">
        <f t="shared" si="15"/>
        <v>2592</v>
      </c>
      <c r="N44" s="11">
        <f t="shared" si="16"/>
        <v>2736</v>
      </c>
      <c r="O44" s="11">
        <f t="shared" si="17"/>
        <v>2880</v>
      </c>
      <c r="P44" s="7">
        <f t="shared" si="18"/>
        <v>170.13888888888889</v>
      </c>
    </row>
    <row r="45" spans="1:16" ht="15.6" x14ac:dyDescent="0.3">
      <c r="A45" s="1"/>
      <c r="B45" s="1" t="s">
        <v>37</v>
      </c>
      <c r="C45" s="1">
        <f t="shared" si="8"/>
        <v>10</v>
      </c>
      <c r="D45" s="1">
        <v>1</v>
      </c>
      <c r="E45" s="1">
        <v>10</v>
      </c>
      <c r="F45" s="1">
        <v>325</v>
      </c>
      <c r="G45" s="7">
        <f t="shared" si="11"/>
        <v>3250</v>
      </c>
      <c r="H45" s="16">
        <v>800</v>
      </c>
      <c r="I45" s="23">
        <f t="shared" si="12"/>
        <v>8000</v>
      </c>
      <c r="J45" s="23">
        <f t="shared" si="13"/>
        <v>4750</v>
      </c>
      <c r="K45" s="27"/>
      <c r="L45">
        <f t="shared" si="14"/>
        <v>552.5</v>
      </c>
      <c r="M45" s="24">
        <f t="shared" si="15"/>
        <v>585</v>
      </c>
      <c r="N45">
        <f t="shared" si="16"/>
        <v>617.5</v>
      </c>
      <c r="O45">
        <f t="shared" si="17"/>
        <v>650</v>
      </c>
      <c r="P45" s="7">
        <f t="shared" si="18"/>
        <v>246.15384615384616</v>
      </c>
    </row>
    <row r="46" spans="1:16" ht="15.6" x14ac:dyDescent="0.3">
      <c r="A46" s="1"/>
      <c r="B46" s="1" t="s">
        <v>40</v>
      </c>
      <c r="C46" s="1">
        <f t="shared" si="8"/>
        <v>0</v>
      </c>
      <c r="D46" s="1">
        <v>3</v>
      </c>
      <c r="E46" s="1"/>
      <c r="F46" s="1">
        <v>955</v>
      </c>
      <c r="G46" s="7">
        <f t="shared" si="11"/>
        <v>0</v>
      </c>
      <c r="H46" s="16">
        <v>1800</v>
      </c>
      <c r="I46" s="23">
        <f t="shared" si="12"/>
        <v>0</v>
      </c>
      <c r="J46" s="23">
        <f t="shared" si="13"/>
        <v>0</v>
      </c>
      <c r="K46" s="27"/>
      <c r="L46">
        <f t="shared" si="14"/>
        <v>1623.5</v>
      </c>
      <c r="M46" s="24">
        <f t="shared" si="15"/>
        <v>1719</v>
      </c>
      <c r="N46">
        <f t="shared" si="16"/>
        <v>1814.5</v>
      </c>
      <c r="O46">
        <f t="shared" si="17"/>
        <v>1910</v>
      </c>
      <c r="P46" s="7">
        <f t="shared" si="18"/>
        <v>188.48167539267016</v>
      </c>
    </row>
    <row r="47" spans="1:16" ht="15.6" x14ac:dyDescent="0.3">
      <c r="A47" s="1"/>
      <c r="B47" s="1" t="s">
        <v>41</v>
      </c>
      <c r="C47" s="1">
        <f t="shared" si="8"/>
        <v>150</v>
      </c>
      <c r="D47" s="1">
        <v>5</v>
      </c>
      <c r="E47" s="1">
        <v>30</v>
      </c>
      <c r="F47" s="1">
        <v>1440</v>
      </c>
      <c r="G47" s="7">
        <f t="shared" si="11"/>
        <v>43200</v>
      </c>
      <c r="H47" s="16">
        <v>2450</v>
      </c>
      <c r="I47" s="23">
        <f t="shared" si="12"/>
        <v>73500</v>
      </c>
      <c r="J47" s="23">
        <f t="shared" si="13"/>
        <v>30300</v>
      </c>
      <c r="K47" s="27"/>
      <c r="L47" s="11">
        <f t="shared" si="14"/>
        <v>2448</v>
      </c>
      <c r="M47" s="24">
        <f t="shared" si="15"/>
        <v>2592</v>
      </c>
      <c r="N47" s="11">
        <f t="shared" si="16"/>
        <v>2736</v>
      </c>
      <c r="O47" s="11">
        <f t="shared" si="17"/>
        <v>2880</v>
      </c>
      <c r="P47" s="7">
        <f t="shared" si="18"/>
        <v>170.13888888888889</v>
      </c>
    </row>
    <row r="48" spans="1:16" ht="15.6" x14ac:dyDescent="0.3">
      <c r="A48" s="1"/>
      <c r="B48" s="7" t="s">
        <v>58</v>
      </c>
      <c r="C48" s="1">
        <f t="shared" si="8"/>
        <v>0</v>
      </c>
      <c r="D48" s="7"/>
      <c r="E48" s="7"/>
      <c r="F48" s="7">
        <v>0</v>
      </c>
      <c r="G48" s="7">
        <f t="shared" si="11"/>
        <v>0</v>
      </c>
      <c r="H48" s="16"/>
      <c r="I48" s="23">
        <f t="shared" si="12"/>
        <v>0</v>
      </c>
      <c r="J48" s="23">
        <f t="shared" si="13"/>
        <v>0</v>
      </c>
      <c r="K48" s="27"/>
      <c r="L48">
        <f t="shared" si="14"/>
        <v>0</v>
      </c>
      <c r="M48" s="24">
        <f t="shared" si="15"/>
        <v>0</v>
      </c>
      <c r="N48">
        <f t="shared" si="16"/>
        <v>0</v>
      </c>
      <c r="O48">
        <f t="shared" si="17"/>
        <v>0</v>
      </c>
    </row>
    <row r="49" spans="1:16" ht="15.6" x14ac:dyDescent="0.3">
      <c r="A49" s="1"/>
      <c r="B49" s="1" t="s">
        <v>43</v>
      </c>
      <c r="C49" s="1">
        <f t="shared" si="8"/>
        <v>10</v>
      </c>
      <c r="D49" s="1">
        <v>1</v>
      </c>
      <c r="E49" s="1">
        <v>10</v>
      </c>
      <c r="F49" s="1">
        <v>320</v>
      </c>
      <c r="G49" s="7">
        <f t="shared" si="11"/>
        <v>3200</v>
      </c>
      <c r="H49" s="16">
        <v>800</v>
      </c>
      <c r="I49" s="23">
        <f t="shared" si="12"/>
        <v>8000</v>
      </c>
      <c r="J49" s="23">
        <f t="shared" si="13"/>
        <v>4800</v>
      </c>
      <c r="K49" s="27"/>
      <c r="L49">
        <f t="shared" si="14"/>
        <v>544</v>
      </c>
      <c r="M49" s="24">
        <f t="shared" si="15"/>
        <v>576</v>
      </c>
      <c r="N49">
        <f t="shared" si="16"/>
        <v>608</v>
      </c>
      <c r="O49">
        <f t="shared" si="17"/>
        <v>640</v>
      </c>
      <c r="P49" s="7">
        <f>H49*100/F49</f>
        <v>250</v>
      </c>
    </row>
    <row r="50" spans="1:16" ht="15.6" x14ac:dyDescent="0.3">
      <c r="A50" s="1"/>
      <c r="B50" s="1" t="s">
        <v>44</v>
      </c>
      <c r="C50" s="1">
        <f t="shared" si="8"/>
        <v>0</v>
      </c>
      <c r="D50" s="1">
        <v>3</v>
      </c>
      <c r="E50" s="1"/>
      <c r="F50" s="1">
        <v>880</v>
      </c>
      <c r="G50" s="7">
        <f t="shared" si="11"/>
        <v>0</v>
      </c>
      <c r="H50" s="16">
        <v>1800</v>
      </c>
      <c r="I50" s="23">
        <f t="shared" si="12"/>
        <v>0</v>
      </c>
      <c r="J50" s="23">
        <f t="shared" si="13"/>
        <v>0</v>
      </c>
      <c r="K50" s="27"/>
      <c r="L50">
        <f t="shared" si="14"/>
        <v>1496</v>
      </c>
      <c r="M50" s="24">
        <f t="shared" si="15"/>
        <v>1584</v>
      </c>
      <c r="N50">
        <f t="shared" si="16"/>
        <v>1672</v>
      </c>
      <c r="O50">
        <f t="shared" si="17"/>
        <v>1760</v>
      </c>
      <c r="P50" s="7">
        <f>H50*100/F50</f>
        <v>204.54545454545453</v>
      </c>
    </row>
    <row r="51" spans="1:16" ht="15.6" x14ac:dyDescent="0.3">
      <c r="A51" s="1"/>
      <c r="B51" s="1" t="s">
        <v>48</v>
      </c>
      <c r="C51" s="1">
        <f t="shared" si="8"/>
        <v>100</v>
      </c>
      <c r="D51" s="1">
        <v>5</v>
      </c>
      <c r="E51" s="1">
        <v>20</v>
      </c>
      <c r="F51" s="1">
        <v>1330</v>
      </c>
      <c r="G51" s="7">
        <f t="shared" si="11"/>
        <v>26600</v>
      </c>
      <c r="H51" s="16">
        <v>2450</v>
      </c>
      <c r="I51" s="23">
        <f t="shared" si="12"/>
        <v>49000</v>
      </c>
      <c r="J51" s="23">
        <f t="shared" si="13"/>
        <v>22400</v>
      </c>
      <c r="K51" s="27"/>
      <c r="L51" s="11">
        <f t="shared" si="14"/>
        <v>2261</v>
      </c>
      <c r="M51" s="24">
        <f t="shared" si="15"/>
        <v>2394</v>
      </c>
      <c r="N51" s="11">
        <f t="shared" si="16"/>
        <v>2527</v>
      </c>
      <c r="O51" s="11">
        <f t="shared" si="17"/>
        <v>2660</v>
      </c>
      <c r="P51" s="7">
        <f>H51*100/F51</f>
        <v>184.21052631578948</v>
      </c>
    </row>
    <row r="52" spans="1:16" ht="28.8" x14ac:dyDescent="0.3">
      <c r="A52" s="1"/>
      <c r="B52" s="8" t="s">
        <v>42</v>
      </c>
      <c r="C52" s="1">
        <f t="shared" si="8"/>
        <v>0</v>
      </c>
      <c r="D52" s="8"/>
      <c r="E52" s="7"/>
      <c r="F52" s="7">
        <v>0</v>
      </c>
      <c r="G52" s="7">
        <f t="shared" si="11"/>
        <v>0</v>
      </c>
      <c r="H52" s="16"/>
      <c r="I52" s="23">
        <f t="shared" si="12"/>
        <v>0</v>
      </c>
      <c r="J52" s="23">
        <f t="shared" si="13"/>
        <v>0</v>
      </c>
      <c r="K52" s="27"/>
      <c r="L52">
        <f t="shared" si="14"/>
        <v>0</v>
      </c>
      <c r="M52" s="24">
        <f t="shared" si="15"/>
        <v>0</v>
      </c>
      <c r="N52">
        <f t="shared" si="16"/>
        <v>0</v>
      </c>
      <c r="O52">
        <f t="shared" si="17"/>
        <v>0</v>
      </c>
    </row>
    <row r="53" spans="1:16" ht="15.6" x14ac:dyDescent="0.3">
      <c r="A53" s="1"/>
      <c r="B53" s="1" t="s">
        <v>43</v>
      </c>
      <c r="C53" s="1">
        <f t="shared" si="8"/>
        <v>30</v>
      </c>
      <c r="D53" s="1">
        <v>1</v>
      </c>
      <c r="E53" s="1">
        <v>30</v>
      </c>
      <c r="F53" s="1">
        <v>335</v>
      </c>
      <c r="G53" s="7">
        <f t="shared" si="11"/>
        <v>10050</v>
      </c>
      <c r="H53" s="16">
        <v>800</v>
      </c>
      <c r="I53" s="23">
        <f t="shared" si="12"/>
        <v>24000</v>
      </c>
      <c r="J53" s="23">
        <f t="shared" si="13"/>
        <v>13950</v>
      </c>
      <c r="K53" s="27"/>
      <c r="L53">
        <f t="shared" si="14"/>
        <v>569.5</v>
      </c>
      <c r="M53" s="24">
        <f t="shared" si="15"/>
        <v>603</v>
      </c>
      <c r="N53">
        <f t="shared" si="16"/>
        <v>636.5</v>
      </c>
      <c r="O53">
        <f t="shared" si="17"/>
        <v>670</v>
      </c>
      <c r="P53" s="7">
        <f>H53*100/F53</f>
        <v>238.80597014925374</v>
      </c>
    </row>
    <row r="54" spans="1:16" ht="15.6" x14ac:dyDescent="0.3">
      <c r="A54" s="1"/>
      <c r="B54" s="1" t="s">
        <v>44</v>
      </c>
      <c r="C54" s="1">
        <f t="shared" si="8"/>
        <v>0</v>
      </c>
      <c r="D54" s="1">
        <v>3</v>
      </c>
      <c r="E54" s="1"/>
      <c r="F54" s="1">
        <v>990</v>
      </c>
      <c r="G54" s="7">
        <f t="shared" si="11"/>
        <v>0</v>
      </c>
      <c r="H54" s="16">
        <v>1800</v>
      </c>
      <c r="I54" s="23">
        <f t="shared" si="12"/>
        <v>0</v>
      </c>
      <c r="J54" s="23">
        <f t="shared" si="13"/>
        <v>0</v>
      </c>
      <c r="K54" s="27"/>
      <c r="L54">
        <f t="shared" si="14"/>
        <v>1683</v>
      </c>
      <c r="M54" s="24">
        <f t="shared" si="15"/>
        <v>1782</v>
      </c>
      <c r="N54">
        <f t="shared" si="16"/>
        <v>1881</v>
      </c>
      <c r="O54">
        <f t="shared" si="17"/>
        <v>1980</v>
      </c>
      <c r="P54" s="7">
        <f>H54*100/F54</f>
        <v>181.81818181818181</v>
      </c>
    </row>
    <row r="55" spans="1:16" ht="15.6" x14ac:dyDescent="0.3">
      <c r="A55" s="1"/>
      <c r="B55" s="1" t="s">
        <v>48</v>
      </c>
      <c r="C55" s="1">
        <f t="shared" si="8"/>
        <v>0</v>
      </c>
      <c r="D55" s="1">
        <v>5</v>
      </c>
      <c r="E55" s="1"/>
      <c r="F55" s="1">
        <v>1540</v>
      </c>
      <c r="G55" s="7">
        <f t="shared" si="11"/>
        <v>0</v>
      </c>
      <c r="H55" s="16">
        <v>2450</v>
      </c>
      <c r="I55" s="23">
        <f t="shared" si="12"/>
        <v>0</v>
      </c>
      <c r="J55" s="23">
        <f t="shared" si="13"/>
        <v>0</v>
      </c>
      <c r="K55" s="27"/>
      <c r="L55" s="11">
        <f t="shared" si="14"/>
        <v>2618</v>
      </c>
      <c r="M55" s="24">
        <f t="shared" si="15"/>
        <v>2772</v>
      </c>
      <c r="N55" s="11">
        <f t="shared" si="16"/>
        <v>2926</v>
      </c>
      <c r="O55" s="11">
        <f t="shared" si="17"/>
        <v>3080</v>
      </c>
      <c r="P55" s="7">
        <f>H55*100/F55</f>
        <v>159.09090909090909</v>
      </c>
    </row>
    <row r="56" spans="1:16" ht="15.6" x14ac:dyDescent="0.3">
      <c r="A56" s="1"/>
      <c r="B56" s="7" t="s">
        <v>45</v>
      </c>
      <c r="C56" s="1">
        <f t="shared" si="8"/>
        <v>0</v>
      </c>
      <c r="D56" s="7"/>
      <c r="E56" s="7"/>
      <c r="F56" s="7">
        <v>0</v>
      </c>
      <c r="G56" s="7">
        <f t="shared" si="11"/>
        <v>0</v>
      </c>
      <c r="H56" s="16"/>
      <c r="I56" s="23">
        <f t="shared" si="12"/>
        <v>0</v>
      </c>
      <c r="J56" s="23">
        <f t="shared" si="13"/>
        <v>0</v>
      </c>
      <c r="K56" s="27"/>
      <c r="L56">
        <f t="shared" si="14"/>
        <v>0</v>
      </c>
      <c r="M56" s="24">
        <f t="shared" si="15"/>
        <v>0</v>
      </c>
      <c r="N56">
        <f t="shared" si="16"/>
        <v>0</v>
      </c>
      <c r="O56">
        <f t="shared" si="17"/>
        <v>0</v>
      </c>
    </row>
    <row r="57" spans="1:16" ht="15.6" x14ac:dyDescent="0.3">
      <c r="A57" s="1"/>
      <c r="B57" s="1" t="s">
        <v>43</v>
      </c>
      <c r="C57" s="1">
        <f t="shared" si="8"/>
        <v>30</v>
      </c>
      <c r="D57" s="1">
        <v>1</v>
      </c>
      <c r="E57" s="1">
        <v>30</v>
      </c>
      <c r="F57" s="1">
        <v>335</v>
      </c>
      <c r="G57" s="7">
        <f t="shared" si="11"/>
        <v>10050</v>
      </c>
      <c r="H57" s="16">
        <v>700</v>
      </c>
      <c r="I57" s="23">
        <f t="shared" si="12"/>
        <v>21000</v>
      </c>
      <c r="J57" s="23">
        <f t="shared" si="13"/>
        <v>10950</v>
      </c>
      <c r="K57" s="27"/>
      <c r="L57" s="11">
        <f t="shared" si="14"/>
        <v>569.5</v>
      </c>
      <c r="M57" s="24">
        <f t="shared" si="15"/>
        <v>603</v>
      </c>
      <c r="N57" s="11">
        <f t="shared" si="16"/>
        <v>636.5</v>
      </c>
      <c r="O57" s="11">
        <f t="shared" si="17"/>
        <v>670</v>
      </c>
      <c r="P57" s="7">
        <f>H57*100/F57</f>
        <v>208.955223880597</v>
      </c>
    </row>
    <row r="58" spans="1:16" ht="15.6" x14ac:dyDescent="0.3">
      <c r="A58" s="1"/>
      <c r="B58" s="7" t="s">
        <v>46</v>
      </c>
      <c r="C58" s="1">
        <f t="shared" si="8"/>
        <v>0</v>
      </c>
      <c r="D58" s="7"/>
      <c r="E58" s="7"/>
      <c r="F58" s="7">
        <v>0</v>
      </c>
      <c r="G58" s="7">
        <f t="shared" si="11"/>
        <v>0</v>
      </c>
      <c r="H58" s="16"/>
      <c r="I58" s="23">
        <f t="shared" si="12"/>
        <v>0</v>
      </c>
      <c r="J58" s="23">
        <f t="shared" si="13"/>
        <v>0</v>
      </c>
      <c r="K58" s="27"/>
      <c r="L58">
        <f t="shared" si="14"/>
        <v>0</v>
      </c>
      <c r="M58" s="24">
        <f t="shared" si="15"/>
        <v>0</v>
      </c>
      <c r="N58">
        <f t="shared" si="16"/>
        <v>0</v>
      </c>
      <c r="O58">
        <f t="shared" si="17"/>
        <v>0</v>
      </c>
    </row>
    <row r="59" spans="1:16" ht="15.6" x14ac:dyDescent="0.3">
      <c r="A59" s="1"/>
      <c r="B59" s="1" t="s">
        <v>43</v>
      </c>
      <c r="C59" s="1">
        <f t="shared" si="8"/>
        <v>10</v>
      </c>
      <c r="D59" s="1">
        <v>1</v>
      </c>
      <c r="E59" s="1">
        <v>10</v>
      </c>
      <c r="F59" s="1">
        <v>365</v>
      </c>
      <c r="G59" s="7">
        <f t="shared" si="11"/>
        <v>3650</v>
      </c>
      <c r="H59" s="16">
        <v>700</v>
      </c>
      <c r="I59" s="23">
        <f t="shared" si="12"/>
        <v>7000</v>
      </c>
      <c r="J59" s="23">
        <f t="shared" si="13"/>
        <v>3350</v>
      </c>
      <c r="K59" s="27"/>
      <c r="L59">
        <f t="shared" si="14"/>
        <v>620.5</v>
      </c>
      <c r="M59" s="24">
        <f t="shared" si="15"/>
        <v>657</v>
      </c>
      <c r="N59">
        <f t="shared" si="16"/>
        <v>693.5</v>
      </c>
      <c r="O59">
        <f t="shared" si="17"/>
        <v>730</v>
      </c>
      <c r="P59" s="7">
        <f>H59*100/F59</f>
        <v>191.78082191780823</v>
      </c>
    </row>
    <row r="60" spans="1:16" ht="15.6" x14ac:dyDescent="0.3">
      <c r="A60" s="1"/>
      <c r="B60" s="1" t="s">
        <v>44</v>
      </c>
      <c r="C60" s="1">
        <f t="shared" si="8"/>
        <v>0</v>
      </c>
      <c r="D60" s="1">
        <v>3</v>
      </c>
      <c r="E60" s="1"/>
      <c r="F60" s="1">
        <v>865</v>
      </c>
      <c r="G60" s="7">
        <f t="shared" si="11"/>
        <v>0</v>
      </c>
      <c r="H60" s="16">
        <v>1700</v>
      </c>
      <c r="I60" s="23">
        <f t="shared" si="12"/>
        <v>0</v>
      </c>
      <c r="J60" s="23">
        <f t="shared" si="13"/>
        <v>0</v>
      </c>
      <c r="K60" s="27"/>
      <c r="L60">
        <f t="shared" si="14"/>
        <v>1470.5</v>
      </c>
      <c r="M60" s="24">
        <f t="shared" si="15"/>
        <v>1557</v>
      </c>
      <c r="N60">
        <f t="shared" si="16"/>
        <v>1643.5</v>
      </c>
      <c r="O60">
        <f t="shared" si="17"/>
        <v>1730</v>
      </c>
      <c r="P60" s="7">
        <f>H60*100/F60</f>
        <v>196.53179190751445</v>
      </c>
    </row>
    <row r="61" spans="1:16" ht="15.6" x14ac:dyDescent="0.3">
      <c r="A61" s="1"/>
      <c r="B61" s="1" t="s">
        <v>48</v>
      </c>
      <c r="C61" s="1">
        <f t="shared" si="8"/>
        <v>30</v>
      </c>
      <c r="D61" s="1">
        <v>5</v>
      </c>
      <c r="E61" s="18">
        <v>6</v>
      </c>
      <c r="F61" s="1">
        <v>1300</v>
      </c>
      <c r="G61" s="7">
        <f t="shared" si="11"/>
        <v>7800</v>
      </c>
      <c r="H61" s="16">
        <v>2200</v>
      </c>
      <c r="I61" s="23">
        <f t="shared" si="12"/>
        <v>13200</v>
      </c>
      <c r="J61" s="23">
        <f t="shared" si="13"/>
        <v>5400</v>
      </c>
      <c r="K61" s="27"/>
      <c r="L61" s="11">
        <f t="shared" si="14"/>
        <v>2210</v>
      </c>
      <c r="M61" s="24">
        <f t="shared" si="15"/>
        <v>2340</v>
      </c>
      <c r="N61" s="11">
        <f t="shared" si="16"/>
        <v>2470</v>
      </c>
      <c r="O61" s="11">
        <f t="shared" si="17"/>
        <v>2600</v>
      </c>
      <c r="P61" s="7">
        <f>H61*100/F61</f>
        <v>169.23076923076923</v>
      </c>
    </row>
    <row r="62" spans="1:16" ht="15.6" x14ac:dyDescent="0.3">
      <c r="A62" s="1"/>
      <c r="B62" s="7" t="s">
        <v>47</v>
      </c>
      <c r="C62" s="1">
        <f t="shared" si="8"/>
        <v>0</v>
      </c>
      <c r="D62" s="7"/>
      <c r="E62" s="7"/>
      <c r="F62" s="7">
        <v>0</v>
      </c>
      <c r="G62" s="7">
        <f t="shared" si="11"/>
        <v>0</v>
      </c>
      <c r="H62" s="16"/>
      <c r="I62" s="23">
        <f t="shared" si="12"/>
        <v>0</v>
      </c>
      <c r="J62" s="23">
        <f t="shared" si="13"/>
        <v>0</v>
      </c>
      <c r="K62" s="27"/>
      <c r="L62">
        <f t="shared" si="14"/>
        <v>0</v>
      </c>
      <c r="M62" s="24">
        <f t="shared" si="15"/>
        <v>0</v>
      </c>
      <c r="N62">
        <f t="shared" si="16"/>
        <v>0</v>
      </c>
      <c r="O62">
        <f t="shared" si="17"/>
        <v>0</v>
      </c>
    </row>
    <row r="63" spans="1:16" ht="15.6" x14ac:dyDescent="0.3">
      <c r="A63" s="1"/>
      <c r="B63" s="1" t="s">
        <v>43</v>
      </c>
      <c r="C63" s="1">
        <f t="shared" si="8"/>
        <v>10</v>
      </c>
      <c r="D63" s="1">
        <v>1</v>
      </c>
      <c r="E63" s="1">
        <v>10</v>
      </c>
      <c r="F63" s="1">
        <v>400</v>
      </c>
      <c r="G63" s="7">
        <f t="shared" si="11"/>
        <v>4000</v>
      </c>
      <c r="H63" s="16">
        <v>700</v>
      </c>
      <c r="I63" s="23">
        <f t="shared" si="12"/>
        <v>7000</v>
      </c>
      <c r="J63" s="23">
        <f t="shared" si="13"/>
        <v>3000</v>
      </c>
      <c r="K63" s="27"/>
      <c r="L63">
        <f t="shared" si="14"/>
        <v>680</v>
      </c>
      <c r="M63" s="24">
        <f t="shared" si="15"/>
        <v>720</v>
      </c>
      <c r="N63">
        <f t="shared" si="16"/>
        <v>760</v>
      </c>
      <c r="O63">
        <f t="shared" si="17"/>
        <v>800</v>
      </c>
      <c r="P63" s="7">
        <f>H63*100/F63</f>
        <v>175</v>
      </c>
    </row>
    <row r="64" spans="1:16" ht="15.6" x14ac:dyDescent="0.3">
      <c r="A64" s="1"/>
      <c r="B64" s="1" t="s">
        <v>44</v>
      </c>
      <c r="C64" s="1">
        <f t="shared" si="8"/>
        <v>0</v>
      </c>
      <c r="D64" s="1">
        <v>3</v>
      </c>
      <c r="E64" s="1"/>
      <c r="F64" s="1">
        <v>890</v>
      </c>
      <c r="G64" s="7">
        <f t="shared" si="11"/>
        <v>0</v>
      </c>
      <c r="H64" s="16">
        <v>1700</v>
      </c>
      <c r="I64" s="23">
        <f t="shared" si="12"/>
        <v>0</v>
      </c>
      <c r="J64" s="23">
        <f t="shared" si="13"/>
        <v>0</v>
      </c>
      <c r="K64" s="27"/>
      <c r="L64">
        <f t="shared" si="14"/>
        <v>1513</v>
      </c>
      <c r="M64" s="24">
        <f t="shared" si="15"/>
        <v>1602</v>
      </c>
      <c r="N64">
        <f t="shared" si="16"/>
        <v>1691</v>
      </c>
      <c r="O64">
        <f t="shared" si="17"/>
        <v>1780</v>
      </c>
      <c r="P64" s="7">
        <f>H64*100/F64</f>
        <v>191.01123595505618</v>
      </c>
    </row>
    <row r="65" spans="1:22" ht="15.6" x14ac:dyDescent="0.3">
      <c r="A65" s="1"/>
      <c r="B65" s="1" t="s">
        <v>48</v>
      </c>
      <c r="C65" s="1">
        <f t="shared" si="8"/>
        <v>75</v>
      </c>
      <c r="D65" s="1">
        <v>5</v>
      </c>
      <c r="E65" s="18">
        <v>15</v>
      </c>
      <c r="F65" s="1">
        <v>1320</v>
      </c>
      <c r="G65" s="7">
        <f t="shared" si="11"/>
        <v>19800</v>
      </c>
      <c r="H65" s="16">
        <v>2200</v>
      </c>
      <c r="I65" s="23">
        <f t="shared" si="12"/>
        <v>33000</v>
      </c>
      <c r="J65" s="23">
        <f t="shared" si="13"/>
        <v>13200</v>
      </c>
      <c r="K65" s="27"/>
      <c r="L65" s="11">
        <f t="shared" si="14"/>
        <v>2244</v>
      </c>
      <c r="M65" s="24">
        <f t="shared" si="15"/>
        <v>2376</v>
      </c>
      <c r="N65" s="11">
        <f t="shared" si="16"/>
        <v>2508</v>
      </c>
      <c r="O65" s="11">
        <f t="shared" si="17"/>
        <v>2640</v>
      </c>
      <c r="P65" s="7">
        <f>H65*100/F65</f>
        <v>166.66666666666666</v>
      </c>
    </row>
    <row r="66" spans="1:22" ht="15.6" x14ac:dyDescent="0.3">
      <c r="A66" s="1"/>
      <c r="B66" s="7" t="s">
        <v>49</v>
      </c>
      <c r="C66" s="1">
        <f t="shared" si="8"/>
        <v>0</v>
      </c>
      <c r="D66" s="7"/>
      <c r="E66" s="7"/>
      <c r="F66" s="7">
        <v>0</v>
      </c>
      <c r="G66" s="7">
        <f t="shared" si="11"/>
        <v>0</v>
      </c>
      <c r="H66" s="16"/>
      <c r="I66" s="23">
        <f t="shared" si="12"/>
        <v>0</v>
      </c>
      <c r="J66" s="23">
        <f t="shared" si="13"/>
        <v>0</v>
      </c>
      <c r="K66" s="27"/>
      <c r="L66">
        <f t="shared" si="14"/>
        <v>0</v>
      </c>
      <c r="M66" s="24">
        <f t="shared" si="15"/>
        <v>0</v>
      </c>
      <c r="N66">
        <f t="shared" si="16"/>
        <v>0</v>
      </c>
      <c r="O66">
        <f t="shared" si="17"/>
        <v>0</v>
      </c>
    </row>
    <row r="67" spans="1:22" ht="15.6" x14ac:dyDescent="0.3">
      <c r="A67" s="1"/>
      <c r="B67" s="1" t="s">
        <v>44</v>
      </c>
      <c r="C67" s="1">
        <f t="shared" si="8"/>
        <v>0</v>
      </c>
      <c r="D67" s="1">
        <v>3</v>
      </c>
      <c r="E67" s="1"/>
      <c r="F67" s="1">
        <v>1000</v>
      </c>
      <c r="G67" s="7">
        <f t="shared" si="11"/>
        <v>0</v>
      </c>
      <c r="H67" s="16">
        <v>1800</v>
      </c>
      <c r="I67" s="23">
        <f t="shared" si="12"/>
        <v>0</v>
      </c>
      <c r="J67" s="23">
        <f t="shared" si="13"/>
        <v>0</v>
      </c>
      <c r="K67" s="27"/>
      <c r="L67">
        <f t="shared" si="14"/>
        <v>1700</v>
      </c>
      <c r="M67" s="24">
        <f t="shared" si="15"/>
        <v>1800</v>
      </c>
      <c r="N67">
        <f t="shared" si="16"/>
        <v>1900</v>
      </c>
      <c r="O67">
        <f t="shared" si="17"/>
        <v>2000</v>
      </c>
      <c r="P67" s="7">
        <f>H67*100/F67</f>
        <v>180</v>
      </c>
    </row>
    <row r="68" spans="1:22" ht="15.6" x14ac:dyDescent="0.3">
      <c r="A68" s="1"/>
      <c r="B68" s="1" t="s">
        <v>48</v>
      </c>
      <c r="C68" s="1">
        <f t="shared" si="8"/>
        <v>250</v>
      </c>
      <c r="D68" s="1">
        <v>5</v>
      </c>
      <c r="E68" s="1">
        <v>50</v>
      </c>
      <c r="F68" s="1">
        <v>1510</v>
      </c>
      <c r="G68" s="7">
        <f t="shared" si="11"/>
        <v>75500</v>
      </c>
      <c r="H68" s="16">
        <v>2500</v>
      </c>
      <c r="I68" s="23">
        <f t="shared" si="12"/>
        <v>125000</v>
      </c>
      <c r="J68" s="23">
        <f t="shared" si="13"/>
        <v>49500</v>
      </c>
      <c r="K68" s="27"/>
      <c r="L68" s="11">
        <f t="shared" si="14"/>
        <v>2567</v>
      </c>
      <c r="M68" s="24">
        <f t="shared" si="15"/>
        <v>2718</v>
      </c>
      <c r="N68" s="11">
        <f t="shared" si="16"/>
        <v>2869</v>
      </c>
      <c r="O68" s="11">
        <f t="shared" si="17"/>
        <v>3020</v>
      </c>
      <c r="P68" s="7">
        <f>H68*100/F68</f>
        <v>165.56291390728478</v>
      </c>
    </row>
    <row r="69" spans="1:22" ht="15.6" x14ac:dyDescent="0.3">
      <c r="A69" s="1"/>
      <c r="B69" s="7" t="s">
        <v>50</v>
      </c>
      <c r="C69" s="1">
        <f t="shared" si="8"/>
        <v>0</v>
      </c>
      <c r="D69" s="7"/>
      <c r="E69" s="7"/>
      <c r="F69" s="7">
        <v>0</v>
      </c>
      <c r="G69" s="7">
        <f t="shared" ref="G69:G79" si="19">E69*F69</f>
        <v>0</v>
      </c>
      <c r="H69" s="16"/>
      <c r="I69" s="23">
        <f t="shared" si="12"/>
        <v>0</v>
      </c>
      <c r="J69" s="23">
        <f t="shared" si="13"/>
        <v>0</v>
      </c>
      <c r="K69" s="27"/>
      <c r="L69">
        <f t="shared" si="14"/>
        <v>0</v>
      </c>
      <c r="M69" s="24">
        <f t="shared" si="15"/>
        <v>0</v>
      </c>
      <c r="N69">
        <f t="shared" si="16"/>
        <v>0</v>
      </c>
      <c r="O69">
        <f t="shared" si="17"/>
        <v>0</v>
      </c>
    </row>
    <row r="70" spans="1:22" ht="15.6" x14ac:dyDescent="0.3">
      <c r="A70" s="1"/>
      <c r="B70" s="1" t="s">
        <v>43</v>
      </c>
      <c r="C70" s="1">
        <f t="shared" si="8"/>
        <v>10</v>
      </c>
      <c r="D70" s="1">
        <v>1</v>
      </c>
      <c r="E70" s="1">
        <v>10</v>
      </c>
      <c r="F70" s="1">
        <v>320</v>
      </c>
      <c r="G70" s="7">
        <f t="shared" si="19"/>
        <v>3200</v>
      </c>
      <c r="H70" s="16">
        <v>700</v>
      </c>
      <c r="I70" s="23">
        <f t="shared" ref="I70:I79" si="20">H70*E70</f>
        <v>7000</v>
      </c>
      <c r="J70" s="23">
        <f t="shared" ref="J70:J79" si="21">I70-G70</f>
        <v>3800</v>
      </c>
      <c r="K70" s="27"/>
      <c r="L70">
        <f t="shared" si="14"/>
        <v>544</v>
      </c>
      <c r="M70" s="24">
        <f t="shared" si="15"/>
        <v>576</v>
      </c>
      <c r="N70">
        <f t="shared" si="16"/>
        <v>608</v>
      </c>
      <c r="O70">
        <f t="shared" si="17"/>
        <v>640</v>
      </c>
      <c r="P70" s="7">
        <f>H70*100/F70</f>
        <v>218.75</v>
      </c>
    </row>
    <row r="71" spans="1:22" ht="15.6" x14ac:dyDescent="0.3">
      <c r="A71" s="1"/>
      <c r="B71" s="1" t="s">
        <v>44</v>
      </c>
      <c r="C71" s="1">
        <f t="shared" ref="C71:C79" si="22">E71*D71</f>
        <v>0</v>
      </c>
      <c r="D71" s="1">
        <v>3</v>
      </c>
      <c r="E71" s="1"/>
      <c r="F71" s="1">
        <v>880</v>
      </c>
      <c r="G71" s="7">
        <f t="shared" si="19"/>
        <v>0</v>
      </c>
      <c r="H71" s="16">
        <v>1700</v>
      </c>
      <c r="I71" s="23">
        <f t="shared" si="20"/>
        <v>0</v>
      </c>
      <c r="J71" s="23">
        <f t="shared" si="21"/>
        <v>0</v>
      </c>
      <c r="K71" s="27"/>
      <c r="L71">
        <f t="shared" ref="L71:L79" si="23">F71*170%</f>
        <v>1496</v>
      </c>
      <c r="M71" s="24">
        <f t="shared" ref="M71:M79" si="24">F71*180%</f>
        <v>1584</v>
      </c>
      <c r="N71">
        <f t="shared" ref="N71:N79" si="25">F71*190%</f>
        <v>1672</v>
      </c>
      <c r="O71">
        <f t="shared" ref="O71:O79" si="26">F71*200%</f>
        <v>1760</v>
      </c>
      <c r="P71" s="7">
        <f>H71*100/F71</f>
        <v>193.18181818181819</v>
      </c>
    </row>
    <row r="72" spans="1:22" ht="15.6" x14ac:dyDescent="0.3">
      <c r="A72" s="1"/>
      <c r="B72" s="1" t="s">
        <v>48</v>
      </c>
      <c r="C72" s="1">
        <f t="shared" si="22"/>
        <v>150</v>
      </c>
      <c r="D72" s="1">
        <v>5</v>
      </c>
      <c r="E72" s="1">
        <v>30</v>
      </c>
      <c r="F72" s="1">
        <v>1330</v>
      </c>
      <c r="G72" s="7">
        <f t="shared" si="19"/>
        <v>39900</v>
      </c>
      <c r="H72" s="16">
        <v>2200</v>
      </c>
      <c r="I72" s="23">
        <f t="shared" si="20"/>
        <v>66000</v>
      </c>
      <c r="J72" s="23">
        <f t="shared" si="21"/>
        <v>26100</v>
      </c>
      <c r="K72" s="27"/>
      <c r="L72" s="11">
        <f t="shared" si="23"/>
        <v>2261</v>
      </c>
      <c r="M72" s="24">
        <f t="shared" si="24"/>
        <v>2394</v>
      </c>
      <c r="N72" s="11">
        <f t="shared" si="25"/>
        <v>2527</v>
      </c>
      <c r="O72" s="11">
        <f t="shared" si="26"/>
        <v>2660</v>
      </c>
      <c r="P72" s="7">
        <f>H72*100/F72</f>
        <v>165.41353383458647</v>
      </c>
    </row>
    <row r="73" spans="1:22" ht="28.8" x14ac:dyDescent="0.3">
      <c r="A73" s="1"/>
      <c r="B73" s="2" t="s">
        <v>51</v>
      </c>
      <c r="C73" s="1">
        <f t="shared" si="22"/>
        <v>0</v>
      </c>
      <c r="D73" s="2"/>
      <c r="E73" s="7"/>
      <c r="F73" s="7">
        <v>0</v>
      </c>
      <c r="G73" s="7">
        <f t="shared" si="19"/>
        <v>0</v>
      </c>
      <c r="H73" s="16"/>
      <c r="I73" s="23">
        <f t="shared" si="20"/>
        <v>0</v>
      </c>
      <c r="J73" s="23">
        <f t="shared" si="21"/>
        <v>0</v>
      </c>
      <c r="K73" s="27"/>
      <c r="L73">
        <f t="shared" si="23"/>
        <v>0</v>
      </c>
      <c r="M73" s="24">
        <f t="shared" si="24"/>
        <v>0</v>
      </c>
      <c r="N73">
        <f t="shared" si="25"/>
        <v>0</v>
      </c>
      <c r="O73">
        <f t="shared" si="26"/>
        <v>0</v>
      </c>
      <c r="U73" s="15"/>
    </row>
    <row r="74" spans="1:22" ht="15.6" x14ac:dyDescent="0.3">
      <c r="A74" s="1"/>
      <c r="B74" s="1" t="s">
        <v>43</v>
      </c>
      <c r="C74" s="1">
        <f t="shared" si="22"/>
        <v>0</v>
      </c>
      <c r="D74" s="1">
        <v>1</v>
      </c>
      <c r="E74" s="1"/>
      <c r="F74" s="1">
        <v>310</v>
      </c>
      <c r="G74" s="7">
        <f t="shared" si="19"/>
        <v>0</v>
      </c>
      <c r="H74" s="16">
        <v>700</v>
      </c>
      <c r="I74" s="23">
        <f t="shared" si="20"/>
        <v>0</v>
      </c>
      <c r="J74" s="23">
        <f t="shared" si="21"/>
        <v>0</v>
      </c>
      <c r="K74" s="27"/>
      <c r="L74">
        <f t="shared" si="23"/>
        <v>527</v>
      </c>
      <c r="M74" s="24">
        <f t="shared" si="24"/>
        <v>558</v>
      </c>
      <c r="N74">
        <f t="shared" si="25"/>
        <v>589</v>
      </c>
      <c r="O74">
        <f t="shared" si="26"/>
        <v>620</v>
      </c>
      <c r="P74" s="7">
        <f>H74*100/F74</f>
        <v>225.80645161290323</v>
      </c>
      <c r="U74" s="15"/>
    </row>
    <row r="75" spans="1:22" ht="15.6" x14ac:dyDescent="0.3">
      <c r="A75" s="1"/>
      <c r="B75" s="1" t="s">
        <v>44</v>
      </c>
      <c r="C75" s="1">
        <f t="shared" si="22"/>
        <v>0</v>
      </c>
      <c r="D75" s="1">
        <v>3</v>
      </c>
      <c r="E75" s="1"/>
      <c r="F75" s="1">
        <v>690</v>
      </c>
      <c r="G75" s="7">
        <f t="shared" si="19"/>
        <v>0</v>
      </c>
      <c r="H75" s="16">
        <v>1700</v>
      </c>
      <c r="I75" s="23">
        <f t="shared" si="20"/>
        <v>0</v>
      </c>
      <c r="J75" s="23">
        <f t="shared" si="21"/>
        <v>0</v>
      </c>
      <c r="K75" s="27"/>
      <c r="L75">
        <f t="shared" si="23"/>
        <v>1173</v>
      </c>
      <c r="M75" s="24">
        <f t="shared" si="24"/>
        <v>1242</v>
      </c>
      <c r="N75">
        <f t="shared" si="25"/>
        <v>1311</v>
      </c>
      <c r="O75">
        <f t="shared" si="26"/>
        <v>1380</v>
      </c>
      <c r="P75" s="7">
        <f>H75*100/F75</f>
        <v>246.37681159420291</v>
      </c>
      <c r="U75" s="15"/>
    </row>
    <row r="76" spans="1:22" ht="15.6" x14ac:dyDescent="0.3">
      <c r="A76" s="1"/>
      <c r="B76" s="1" t="s">
        <v>48</v>
      </c>
      <c r="C76" s="1">
        <f t="shared" si="22"/>
        <v>100</v>
      </c>
      <c r="D76" s="1">
        <v>5</v>
      </c>
      <c r="E76" s="18">
        <v>20</v>
      </c>
      <c r="F76" s="1">
        <v>1140</v>
      </c>
      <c r="G76" s="7">
        <f t="shared" si="19"/>
        <v>22800</v>
      </c>
      <c r="H76" s="16">
        <v>2200</v>
      </c>
      <c r="I76" s="23">
        <f t="shared" si="20"/>
        <v>44000</v>
      </c>
      <c r="J76" s="23">
        <f t="shared" si="21"/>
        <v>21200</v>
      </c>
      <c r="K76" s="27"/>
      <c r="L76" s="11">
        <f t="shared" si="23"/>
        <v>1938</v>
      </c>
      <c r="M76" s="24">
        <f t="shared" si="24"/>
        <v>2052</v>
      </c>
      <c r="N76" s="11">
        <f t="shared" si="25"/>
        <v>2166</v>
      </c>
      <c r="O76" s="11">
        <f t="shared" si="26"/>
        <v>2280</v>
      </c>
      <c r="P76" s="7">
        <f>H76*100/F76</f>
        <v>192.98245614035088</v>
      </c>
    </row>
    <row r="77" spans="1:22" ht="15.6" x14ac:dyDescent="0.3">
      <c r="A77" s="1"/>
      <c r="B77" s="2" t="s">
        <v>59</v>
      </c>
      <c r="C77" s="1">
        <f t="shared" si="22"/>
        <v>0</v>
      </c>
      <c r="D77" s="2"/>
      <c r="E77" s="7"/>
      <c r="F77" s="7">
        <v>0</v>
      </c>
      <c r="G77" s="7">
        <f t="shared" si="19"/>
        <v>0</v>
      </c>
      <c r="H77" s="16"/>
      <c r="I77" s="23">
        <f t="shared" si="20"/>
        <v>0</v>
      </c>
      <c r="J77" s="23">
        <f t="shared" si="21"/>
        <v>0</v>
      </c>
      <c r="K77" s="27"/>
      <c r="L77">
        <f t="shared" si="23"/>
        <v>0</v>
      </c>
      <c r="M77" s="24">
        <f t="shared" si="24"/>
        <v>0</v>
      </c>
      <c r="N77">
        <f t="shared" si="25"/>
        <v>0</v>
      </c>
      <c r="O77">
        <f t="shared" si="26"/>
        <v>0</v>
      </c>
    </row>
    <row r="78" spans="1:22" ht="28.8" x14ac:dyDescent="0.3">
      <c r="A78" s="1"/>
      <c r="B78" s="14" t="s">
        <v>61</v>
      </c>
      <c r="C78" s="1">
        <f t="shared" si="22"/>
        <v>15</v>
      </c>
      <c r="D78" s="14">
        <v>0.5</v>
      </c>
      <c r="E78" s="5">
        <v>30</v>
      </c>
      <c r="F78" s="5">
        <v>200</v>
      </c>
      <c r="G78" s="7">
        <f t="shared" si="19"/>
        <v>6000</v>
      </c>
      <c r="H78" s="16">
        <v>600</v>
      </c>
      <c r="I78" s="23">
        <f t="shared" si="20"/>
        <v>18000</v>
      </c>
      <c r="J78" s="23">
        <f t="shared" si="21"/>
        <v>12000</v>
      </c>
      <c r="K78" s="27"/>
      <c r="L78" s="11">
        <f t="shared" si="23"/>
        <v>340</v>
      </c>
      <c r="M78" s="24">
        <f t="shared" si="24"/>
        <v>360</v>
      </c>
      <c r="N78" s="11">
        <f t="shared" si="25"/>
        <v>380</v>
      </c>
      <c r="O78" s="11">
        <f t="shared" si="26"/>
        <v>400</v>
      </c>
      <c r="P78" s="7">
        <f>H78*100/F78</f>
        <v>300</v>
      </c>
    </row>
    <row r="79" spans="1:22" ht="28.8" x14ac:dyDescent="0.3">
      <c r="A79" s="1"/>
      <c r="B79" s="14" t="s">
        <v>60</v>
      </c>
      <c r="C79" s="1">
        <f t="shared" si="22"/>
        <v>0</v>
      </c>
      <c r="D79" s="14">
        <v>0.5</v>
      </c>
      <c r="E79" s="5"/>
      <c r="F79" s="5">
        <v>180</v>
      </c>
      <c r="G79" s="7">
        <f t="shared" si="19"/>
        <v>0</v>
      </c>
      <c r="H79" s="16">
        <v>550</v>
      </c>
      <c r="I79" s="23">
        <f t="shared" si="20"/>
        <v>0</v>
      </c>
      <c r="J79" s="23">
        <f t="shared" si="21"/>
        <v>0</v>
      </c>
      <c r="K79" s="27"/>
      <c r="L79" s="11">
        <f t="shared" si="23"/>
        <v>306</v>
      </c>
      <c r="M79" s="24">
        <f t="shared" si="24"/>
        <v>324</v>
      </c>
      <c r="N79" s="11">
        <f t="shared" si="25"/>
        <v>342</v>
      </c>
      <c r="O79" s="11">
        <f t="shared" si="26"/>
        <v>360</v>
      </c>
      <c r="P79" s="7">
        <f>H79*100/F79</f>
        <v>305.55555555555554</v>
      </c>
      <c r="U79" s="46" t="s">
        <v>77</v>
      </c>
      <c r="V79" s="47" t="e">
        <f>I80+'Жарк 2'!I81+'Жарк 07.07'!I81+#REF!</f>
        <v>#REF!</v>
      </c>
    </row>
    <row r="80" spans="1:22" ht="28.8" x14ac:dyDescent="0.3">
      <c r="A80" s="1"/>
      <c r="B80" s="1"/>
      <c r="C80" s="1">
        <f>SUM(C6:C79)</f>
        <v>1880</v>
      </c>
      <c r="D80" s="1"/>
      <c r="E80" s="5">
        <f>SUM(E5:E79)</f>
        <v>531</v>
      </c>
      <c r="F80" s="1"/>
      <c r="G80" s="7"/>
      <c r="H80" s="22">
        <f>SUM(H6:H79)</f>
        <v>87150</v>
      </c>
      <c r="I80" s="13">
        <f>SUM(I6:I79)</f>
        <v>917950</v>
      </c>
      <c r="J80" s="13">
        <f>SUM(J6:J79)</f>
        <v>439985</v>
      </c>
      <c r="K80" s="27"/>
      <c r="N80">
        <f t="shared" ref="N80" si="27">F80*200%</f>
        <v>0</v>
      </c>
      <c r="R80" s="4"/>
      <c r="U80" s="46" t="s">
        <v>76</v>
      </c>
      <c r="V80" s="47" t="e">
        <f>J88+'Жарк 2'!J87+'Жарк 07.07'!J87+#REF!</f>
        <v>#REF!</v>
      </c>
    </row>
    <row r="81" spans="5:22" ht="15" x14ac:dyDescent="0.3">
      <c r="E81" s="5"/>
      <c r="G81" s="32">
        <f>SUM(G5:G80)</f>
        <v>477965</v>
      </c>
      <c r="H81" s="4" t="s">
        <v>62</v>
      </c>
      <c r="J81" s="1"/>
      <c r="K81" s="27"/>
      <c r="R81" s="36"/>
      <c r="U81" s="20" t="s">
        <v>78</v>
      </c>
      <c r="V81" s="48" t="e">
        <f>V79-V80</f>
        <v>#REF!</v>
      </c>
    </row>
    <row r="82" spans="5:22" ht="28.8" x14ac:dyDescent="0.3">
      <c r="H82">
        <f>H80*12.34</f>
        <v>1075431</v>
      </c>
      <c r="I82" s="29">
        <v>0.04</v>
      </c>
      <c r="J82" s="10">
        <f>I80/100*4</f>
        <v>36718</v>
      </c>
      <c r="R82" s="4"/>
      <c r="U82" s="49" t="s">
        <v>82</v>
      </c>
      <c r="V82" s="34" t="e">
        <f>L89+'Жарк 2'!L90+'Жарк 07.07'!L90+#REF!</f>
        <v>#REF!</v>
      </c>
    </row>
    <row r="83" spans="5:22" ht="28.8" x14ac:dyDescent="0.3">
      <c r="I83" s="10" t="s">
        <v>65</v>
      </c>
      <c r="J83" s="10">
        <v>70000</v>
      </c>
      <c r="R83" s="4"/>
      <c r="U83" s="49" t="s">
        <v>79</v>
      </c>
      <c r="V83" s="34" t="e">
        <f>L96+'Жарк 2'!L95+'Жарк 07.07'!L95+#REF!</f>
        <v>#REF!</v>
      </c>
    </row>
    <row r="84" spans="5:22" ht="28.8" x14ac:dyDescent="0.3">
      <c r="I84" s="10" t="s">
        <v>66</v>
      </c>
      <c r="J84" s="10">
        <v>10000</v>
      </c>
      <c r="R84" s="4"/>
      <c r="U84" s="50" t="s">
        <v>80</v>
      </c>
      <c r="V84" s="1" t="e">
        <f>G81+'Жарк 2'!G82+'Жарк 07.07'!G82+#REF!</f>
        <v>#REF!</v>
      </c>
    </row>
    <row r="85" spans="5:22" x14ac:dyDescent="0.3">
      <c r="I85" s="29">
        <v>0.02</v>
      </c>
      <c r="J85" s="10">
        <v>6000</v>
      </c>
      <c r="R85" s="4"/>
      <c r="U85" s="51" t="s">
        <v>81</v>
      </c>
      <c r="V85" s="28">
        <v>560000</v>
      </c>
    </row>
    <row r="86" spans="5:22" x14ac:dyDescent="0.3">
      <c r="I86" s="10" t="s">
        <v>68</v>
      </c>
      <c r="J86" s="31">
        <f>J80-J82-J83-J84-J85</f>
        <v>317267</v>
      </c>
      <c r="Q86" s="35"/>
      <c r="R86" s="36"/>
      <c r="U86" s="49" t="s">
        <v>83</v>
      </c>
      <c r="V86" s="34" t="e">
        <f>V82-V84</f>
        <v>#REF!</v>
      </c>
    </row>
    <row r="87" spans="5:22" x14ac:dyDescent="0.3">
      <c r="I87" s="40"/>
      <c r="U87" s="52" t="s">
        <v>84</v>
      </c>
      <c r="V87" s="15" t="e">
        <f>V83-V85</f>
        <v>#REF!</v>
      </c>
    </row>
    <row r="88" spans="5:22" x14ac:dyDescent="0.3">
      <c r="J88" s="41">
        <f>I80-J82-J85-J83-J84</f>
        <v>795232</v>
      </c>
      <c r="K88" s="1"/>
      <c r="L88" s="37" t="s">
        <v>70</v>
      </c>
      <c r="R88" s="15"/>
    </row>
    <row r="89" spans="5:22" x14ac:dyDescent="0.3">
      <c r="I89" s="18"/>
      <c r="J89" s="18">
        <f>G81</f>
        <v>477965</v>
      </c>
      <c r="K89" s="1"/>
      <c r="L89" s="34">
        <f>J88</f>
        <v>795232</v>
      </c>
    </row>
    <row r="90" spans="5:22" x14ac:dyDescent="0.3">
      <c r="I90" s="18" t="s">
        <v>73</v>
      </c>
      <c r="J90" s="41">
        <f>J88-J89-J83-J84</f>
        <v>237267</v>
      </c>
      <c r="K90" s="1"/>
      <c r="L90" s="17">
        <v>375000</v>
      </c>
    </row>
    <row r="91" spans="5:22" x14ac:dyDescent="0.3">
      <c r="I91" s="30"/>
      <c r="K91" s="1"/>
      <c r="L91" s="17">
        <v>200000</v>
      </c>
    </row>
    <row r="92" spans="5:22" x14ac:dyDescent="0.3">
      <c r="K92" s="1"/>
      <c r="L92" s="17">
        <v>50000</v>
      </c>
    </row>
    <row r="93" spans="5:22" x14ac:dyDescent="0.3">
      <c r="K93" s="1"/>
      <c r="L93" s="17">
        <v>100000</v>
      </c>
    </row>
    <row r="94" spans="5:22" x14ac:dyDescent="0.3">
      <c r="K94" s="1"/>
      <c r="L94" s="17"/>
    </row>
    <row r="95" spans="5:22" x14ac:dyDescent="0.3">
      <c r="K95" s="1"/>
      <c r="L95" s="17"/>
    </row>
    <row r="96" spans="5:22" x14ac:dyDescent="0.3">
      <c r="K96" s="38"/>
      <c r="L96" s="39">
        <f>L89-L90-L91-L92-L93-L94-L95</f>
        <v>70232</v>
      </c>
    </row>
  </sheetData>
  <mergeCells count="1">
    <mergeCell ref="L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F71E-BDF5-456C-B49C-515C8F0F3D55}">
  <dimension ref="A2:U95"/>
  <sheetViews>
    <sheetView topLeftCell="A69" zoomScale="85" zoomScaleNormal="85" workbookViewId="0">
      <selection activeCell="U83" sqref="U83"/>
    </sheetView>
  </sheetViews>
  <sheetFormatPr defaultColWidth="10.21875" defaultRowHeight="14.4" x14ac:dyDescent="0.3"/>
  <cols>
    <col min="2" max="2" width="30.21875" customWidth="1"/>
    <col min="3" max="3" width="5.5546875" bestFit="1" customWidth="1"/>
    <col min="4" max="4" width="7.77734375" customWidth="1"/>
    <col min="5" max="5" width="7.6640625" customWidth="1"/>
    <col min="6" max="6" width="7.21875" bestFit="1" customWidth="1"/>
    <col min="7" max="7" width="7.77734375" bestFit="1" customWidth="1"/>
    <col min="8" max="8" width="10.21875" customWidth="1"/>
    <col min="9" max="9" width="10.21875" style="1"/>
    <col min="13" max="13" width="10.21875" style="4"/>
    <col min="16" max="16" width="10.21875" style="7"/>
  </cols>
  <sheetData>
    <row r="2" spans="1:16" x14ac:dyDescent="0.3">
      <c r="L2" s="56" t="s">
        <v>75</v>
      </c>
      <c r="M2" s="56"/>
      <c r="N2" s="56"/>
      <c r="O2" s="56"/>
      <c r="P2" s="56"/>
    </row>
    <row r="3" spans="1:16" ht="103.8" customHeight="1" x14ac:dyDescent="0.3">
      <c r="A3" s="9"/>
      <c r="B3" s="3" t="s">
        <v>0</v>
      </c>
      <c r="C3" s="3" t="s">
        <v>74</v>
      </c>
      <c r="D3" s="3" t="s">
        <v>67</v>
      </c>
      <c r="E3" s="3" t="s">
        <v>52</v>
      </c>
      <c r="F3" s="3" t="s">
        <v>53</v>
      </c>
      <c r="G3" s="3" t="s">
        <v>54</v>
      </c>
      <c r="H3" s="21" t="s">
        <v>69</v>
      </c>
      <c r="I3" s="25" t="s">
        <v>64</v>
      </c>
      <c r="J3" s="26" t="s">
        <v>2</v>
      </c>
      <c r="L3" s="19">
        <v>1.7</v>
      </c>
      <c r="M3" s="19">
        <v>1.8</v>
      </c>
      <c r="N3" s="19">
        <v>1.9</v>
      </c>
      <c r="O3" s="19">
        <v>2</v>
      </c>
      <c r="P3" s="18" t="s">
        <v>63</v>
      </c>
    </row>
    <row r="4" spans="1:16" x14ac:dyDescent="0.3">
      <c r="A4" s="1"/>
      <c r="B4" s="1"/>
      <c r="C4" s="1"/>
      <c r="D4" s="1"/>
      <c r="E4" s="1"/>
      <c r="F4" s="6" t="s">
        <v>1</v>
      </c>
      <c r="G4" s="6"/>
      <c r="H4" s="1"/>
      <c r="J4" s="1"/>
    </row>
    <row r="5" spans="1:16" x14ac:dyDescent="0.3">
      <c r="A5" s="1"/>
      <c r="B5" s="2" t="s">
        <v>3</v>
      </c>
      <c r="C5" s="2"/>
      <c r="D5" s="2"/>
      <c r="E5" s="7"/>
      <c r="F5" s="7">
        <v>0</v>
      </c>
      <c r="G5" s="7">
        <f t="shared" ref="G5:G36" si="0">E5*F5</f>
        <v>0</v>
      </c>
      <c r="J5" s="1"/>
    </row>
    <row r="6" spans="1:16" ht="15.6" x14ac:dyDescent="0.3">
      <c r="A6" s="1"/>
      <c r="B6" s="1" t="s">
        <v>5</v>
      </c>
      <c r="C6" s="1">
        <f>E6*D6</f>
        <v>0</v>
      </c>
      <c r="D6" s="1">
        <v>0.5</v>
      </c>
      <c r="E6" s="1"/>
      <c r="F6" s="1">
        <v>220</v>
      </c>
      <c r="G6" s="7">
        <f t="shared" si="0"/>
        <v>0</v>
      </c>
      <c r="H6" s="16">
        <v>500</v>
      </c>
      <c r="I6" s="23">
        <f t="shared" ref="I6:I37" si="1">H6*E6</f>
        <v>0</v>
      </c>
      <c r="J6" s="23">
        <f t="shared" ref="J6:J37" si="2">I6-G6</f>
        <v>0</v>
      </c>
      <c r="K6" s="44"/>
      <c r="L6" s="1">
        <f t="shared" ref="L6:L37" si="3">F6*170%</f>
        <v>374</v>
      </c>
      <c r="M6" s="5">
        <f t="shared" ref="M6:M37" si="4">F6*180%</f>
        <v>396</v>
      </c>
      <c r="N6" s="1">
        <f t="shared" ref="N6:N37" si="5">F6*190%</f>
        <v>418</v>
      </c>
      <c r="O6" s="1">
        <f t="shared" ref="O6:O37" si="6">F6*200%</f>
        <v>440</v>
      </c>
      <c r="P6" s="45">
        <f t="shared" ref="P6:P17" si="7">H6*100/F6</f>
        <v>227.27272727272728</v>
      </c>
    </row>
    <row r="7" spans="1:16" ht="15.6" x14ac:dyDescent="0.3">
      <c r="A7" s="1"/>
      <c r="B7" s="1" t="s">
        <v>4</v>
      </c>
      <c r="C7" s="1">
        <f t="shared" ref="C7:C71" si="8">E7*D7</f>
        <v>0</v>
      </c>
      <c r="D7" s="1">
        <v>1</v>
      </c>
      <c r="E7" s="1"/>
      <c r="F7" s="1">
        <v>315</v>
      </c>
      <c r="G7" s="7">
        <f t="shared" si="0"/>
        <v>0</v>
      </c>
      <c r="H7" s="16">
        <v>700</v>
      </c>
      <c r="I7" s="23">
        <f t="shared" si="1"/>
        <v>0</v>
      </c>
      <c r="J7" s="23">
        <f t="shared" si="2"/>
        <v>0</v>
      </c>
      <c r="K7" s="44"/>
      <c r="L7" s="1">
        <f t="shared" si="3"/>
        <v>535.5</v>
      </c>
      <c r="M7" s="5">
        <f t="shared" si="4"/>
        <v>567</v>
      </c>
      <c r="N7" s="1">
        <f t="shared" si="5"/>
        <v>598.5</v>
      </c>
      <c r="O7" s="1">
        <f t="shared" si="6"/>
        <v>630</v>
      </c>
      <c r="P7" s="45">
        <f t="shared" si="7"/>
        <v>222.22222222222223</v>
      </c>
    </row>
    <row r="8" spans="1:16" ht="15.6" x14ac:dyDescent="0.3">
      <c r="A8" s="1"/>
      <c r="B8" s="1" t="s">
        <v>6</v>
      </c>
      <c r="C8" s="1">
        <f t="shared" si="8"/>
        <v>0</v>
      </c>
      <c r="D8" s="1">
        <v>3</v>
      </c>
      <c r="E8" s="1"/>
      <c r="F8" s="1">
        <v>860</v>
      </c>
      <c r="G8" s="7">
        <f t="shared" si="0"/>
        <v>0</v>
      </c>
      <c r="H8" s="16">
        <v>1700</v>
      </c>
      <c r="I8" s="23">
        <f t="shared" si="1"/>
        <v>0</v>
      </c>
      <c r="J8" s="23">
        <f t="shared" si="2"/>
        <v>0</v>
      </c>
      <c r="K8" s="44"/>
      <c r="L8" s="1">
        <f t="shared" si="3"/>
        <v>1462</v>
      </c>
      <c r="M8" s="5">
        <f t="shared" si="4"/>
        <v>1548</v>
      </c>
      <c r="N8" s="1">
        <f t="shared" si="5"/>
        <v>1634</v>
      </c>
      <c r="O8" s="1">
        <f t="shared" si="6"/>
        <v>1720</v>
      </c>
      <c r="P8" s="45">
        <f t="shared" si="7"/>
        <v>197.67441860465115</v>
      </c>
    </row>
    <row r="9" spans="1:16" ht="15.6" x14ac:dyDescent="0.3">
      <c r="A9" s="1"/>
      <c r="B9" s="1" t="s">
        <v>7</v>
      </c>
      <c r="C9" s="1">
        <f t="shared" si="8"/>
        <v>100</v>
      </c>
      <c r="D9" s="1">
        <v>5</v>
      </c>
      <c r="E9" s="1">
        <v>20</v>
      </c>
      <c r="F9" s="1">
        <v>1220</v>
      </c>
      <c r="G9" s="7">
        <f t="shared" si="0"/>
        <v>24400</v>
      </c>
      <c r="H9" s="16">
        <v>2200</v>
      </c>
      <c r="I9" s="23">
        <f t="shared" si="1"/>
        <v>44000</v>
      </c>
      <c r="J9" s="23">
        <f t="shared" si="2"/>
        <v>19600</v>
      </c>
      <c r="K9" s="44"/>
      <c r="L9" s="7">
        <f t="shared" si="3"/>
        <v>2074</v>
      </c>
      <c r="M9" s="5">
        <f t="shared" si="4"/>
        <v>2196</v>
      </c>
      <c r="N9" s="7">
        <f t="shared" si="5"/>
        <v>2318</v>
      </c>
      <c r="O9" s="7">
        <f t="shared" si="6"/>
        <v>2440</v>
      </c>
      <c r="P9" s="45">
        <f t="shared" si="7"/>
        <v>180.32786885245901</v>
      </c>
    </row>
    <row r="10" spans="1:16" ht="15.6" x14ac:dyDescent="0.3">
      <c r="A10" s="1"/>
      <c r="B10" s="1" t="s">
        <v>8</v>
      </c>
      <c r="C10" s="1">
        <f t="shared" si="8"/>
        <v>0</v>
      </c>
      <c r="D10" s="1">
        <v>0.5</v>
      </c>
      <c r="E10" s="1"/>
      <c r="F10" s="1">
        <v>220</v>
      </c>
      <c r="G10" s="7">
        <f t="shared" si="0"/>
        <v>0</v>
      </c>
      <c r="H10" s="16">
        <v>500</v>
      </c>
      <c r="I10" s="23">
        <f t="shared" si="1"/>
        <v>0</v>
      </c>
      <c r="J10" s="23">
        <f t="shared" si="2"/>
        <v>0</v>
      </c>
      <c r="K10" s="44"/>
      <c r="L10" s="1">
        <f t="shared" si="3"/>
        <v>374</v>
      </c>
      <c r="M10" s="5">
        <f t="shared" si="4"/>
        <v>396</v>
      </c>
      <c r="N10" s="1">
        <f t="shared" si="5"/>
        <v>418</v>
      </c>
      <c r="O10" s="1">
        <f t="shared" si="6"/>
        <v>440</v>
      </c>
      <c r="P10" s="45">
        <f t="shared" si="7"/>
        <v>227.27272727272728</v>
      </c>
    </row>
    <row r="11" spans="1:16" ht="15.6" x14ac:dyDescent="0.3">
      <c r="A11" s="1"/>
      <c r="B11" s="1" t="s">
        <v>9</v>
      </c>
      <c r="C11" s="1">
        <f t="shared" si="8"/>
        <v>0</v>
      </c>
      <c r="D11" s="1">
        <v>1</v>
      </c>
      <c r="E11" s="1"/>
      <c r="F11" s="1">
        <v>315</v>
      </c>
      <c r="G11" s="7">
        <f t="shared" si="0"/>
        <v>0</v>
      </c>
      <c r="H11" s="16">
        <v>700</v>
      </c>
      <c r="I11" s="23">
        <f t="shared" si="1"/>
        <v>0</v>
      </c>
      <c r="J11" s="23">
        <f t="shared" si="2"/>
        <v>0</v>
      </c>
      <c r="K11" s="44"/>
      <c r="L11" s="1">
        <f t="shared" si="3"/>
        <v>535.5</v>
      </c>
      <c r="M11" s="5">
        <f t="shared" si="4"/>
        <v>567</v>
      </c>
      <c r="N11" s="1">
        <f t="shared" si="5"/>
        <v>598.5</v>
      </c>
      <c r="O11" s="1">
        <f t="shared" si="6"/>
        <v>630</v>
      </c>
      <c r="P11" s="45">
        <f t="shared" si="7"/>
        <v>222.22222222222223</v>
      </c>
    </row>
    <row r="12" spans="1:16" ht="15.6" x14ac:dyDescent="0.3">
      <c r="A12" s="1"/>
      <c r="B12" s="1" t="s">
        <v>10</v>
      </c>
      <c r="C12" s="1">
        <f t="shared" si="8"/>
        <v>0</v>
      </c>
      <c r="D12" s="1">
        <v>3</v>
      </c>
      <c r="E12" s="1"/>
      <c r="F12" s="1">
        <v>860</v>
      </c>
      <c r="G12" s="7">
        <f t="shared" si="0"/>
        <v>0</v>
      </c>
      <c r="H12" s="16">
        <v>1700</v>
      </c>
      <c r="I12" s="23">
        <f t="shared" si="1"/>
        <v>0</v>
      </c>
      <c r="J12" s="23">
        <f t="shared" si="2"/>
        <v>0</v>
      </c>
      <c r="K12" s="44"/>
      <c r="L12" s="1">
        <f t="shared" si="3"/>
        <v>1462</v>
      </c>
      <c r="M12" s="5">
        <f t="shared" si="4"/>
        <v>1548</v>
      </c>
      <c r="N12" s="1">
        <f t="shared" si="5"/>
        <v>1634</v>
      </c>
      <c r="O12" s="1">
        <f t="shared" si="6"/>
        <v>1720</v>
      </c>
      <c r="P12" s="45">
        <f t="shared" si="7"/>
        <v>197.67441860465115</v>
      </c>
    </row>
    <row r="13" spans="1:16" ht="15.6" x14ac:dyDescent="0.3">
      <c r="A13" s="1"/>
      <c r="B13" s="1" t="s">
        <v>11</v>
      </c>
      <c r="C13" s="1">
        <f t="shared" si="8"/>
        <v>50</v>
      </c>
      <c r="D13" s="1">
        <v>5</v>
      </c>
      <c r="E13" s="1">
        <v>10</v>
      </c>
      <c r="F13" s="1">
        <v>1220</v>
      </c>
      <c r="G13" s="7">
        <f t="shared" si="0"/>
        <v>12200</v>
      </c>
      <c r="H13" s="16">
        <v>2200</v>
      </c>
      <c r="I13" s="23">
        <f t="shared" si="1"/>
        <v>22000</v>
      </c>
      <c r="J13" s="23">
        <f t="shared" si="2"/>
        <v>9800</v>
      </c>
      <c r="K13" s="44"/>
      <c r="L13" s="7">
        <f t="shared" si="3"/>
        <v>2074</v>
      </c>
      <c r="M13" s="5">
        <f t="shared" si="4"/>
        <v>2196</v>
      </c>
      <c r="N13" s="7">
        <f t="shared" si="5"/>
        <v>2318</v>
      </c>
      <c r="O13" s="7">
        <f t="shared" si="6"/>
        <v>2440</v>
      </c>
      <c r="P13" s="45">
        <f t="shared" si="7"/>
        <v>180.32786885245901</v>
      </c>
    </row>
    <row r="14" spans="1:16" ht="15.6" x14ac:dyDescent="0.3">
      <c r="A14" s="1"/>
      <c r="B14" s="1" t="s">
        <v>13</v>
      </c>
      <c r="C14" s="1">
        <f t="shared" si="8"/>
        <v>0</v>
      </c>
      <c r="D14" s="1">
        <v>0.5</v>
      </c>
      <c r="E14" s="1"/>
      <c r="F14" s="1">
        <v>220</v>
      </c>
      <c r="G14" s="7">
        <f t="shared" si="0"/>
        <v>0</v>
      </c>
      <c r="H14" s="16">
        <v>500</v>
      </c>
      <c r="I14" s="23">
        <f t="shared" si="1"/>
        <v>0</v>
      </c>
      <c r="J14" s="23">
        <f t="shared" si="2"/>
        <v>0</v>
      </c>
      <c r="K14" s="44"/>
      <c r="L14" s="1">
        <f t="shared" si="3"/>
        <v>374</v>
      </c>
      <c r="M14" s="5">
        <f t="shared" si="4"/>
        <v>396</v>
      </c>
      <c r="N14" s="1">
        <f t="shared" si="5"/>
        <v>418</v>
      </c>
      <c r="O14" s="1">
        <f t="shared" si="6"/>
        <v>440</v>
      </c>
      <c r="P14" s="45">
        <f t="shared" si="7"/>
        <v>227.27272727272728</v>
      </c>
    </row>
    <row r="15" spans="1:16" ht="15.6" x14ac:dyDescent="0.3">
      <c r="A15" s="1"/>
      <c r="B15" s="1" t="s">
        <v>12</v>
      </c>
      <c r="C15" s="1">
        <f t="shared" si="8"/>
        <v>0</v>
      </c>
      <c r="D15" s="1">
        <v>1</v>
      </c>
      <c r="E15" s="1"/>
      <c r="F15" s="1">
        <v>315</v>
      </c>
      <c r="G15" s="7">
        <f t="shared" si="0"/>
        <v>0</v>
      </c>
      <c r="H15" s="16">
        <v>700</v>
      </c>
      <c r="I15" s="23">
        <f t="shared" si="1"/>
        <v>0</v>
      </c>
      <c r="J15" s="23">
        <f t="shared" si="2"/>
        <v>0</v>
      </c>
      <c r="K15" s="44"/>
      <c r="L15" s="1">
        <f t="shared" si="3"/>
        <v>535.5</v>
      </c>
      <c r="M15" s="5">
        <f t="shared" si="4"/>
        <v>567</v>
      </c>
      <c r="N15" s="1">
        <f t="shared" si="5"/>
        <v>598.5</v>
      </c>
      <c r="O15" s="1">
        <f t="shared" si="6"/>
        <v>630</v>
      </c>
      <c r="P15" s="45">
        <f t="shared" si="7"/>
        <v>222.22222222222223</v>
      </c>
    </row>
    <row r="16" spans="1:16" ht="15.6" x14ac:dyDescent="0.3">
      <c r="A16" s="1"/>
      <c r="B16" s="1" t="s">
        <v>14</v>
      </c>
      <c r="C16" s="1">
        <f t="shared" si="8"/>
        <v>0</v>
      </c>
      <c r="D16" s="1">
        <v>3</v>
      </c>
      <c r="E16" s="1"/>
      <c r="F16" s="1">
        <v>860</v>
      </c>
      <c r="G16" s="7">
        <f t="shared" si="0"/>
        <v>0</v>
      </c>
      <c r="H16" s="16">
        <v>1700</v>
      </c>
      <c r="I16" s="23">
        <f t="shared" si="1"/>
        <v>0</v>
      </c>
      <c r="J16" s="23">
        <f t="shared" si="2"/>
        <v>0</v>
      </c>
      <c r="K16" s="44"/>
      <c r="L16" s="1">
        <f t="shared" si="3"/>
        <v>1462</v>
      </c>
      <c r="M16" s="5">
        <f t="shared" si="4"/>
        <v>1548</v>
      </c>
      <c r="N16" s="1">
        <f t="shared" si="5"/>
        <v>1634</v>
      </c>
      <c r="O16" s="1">
        <f t="shared" si="6"/>
        <v>1720</v>
      </c>
      <c r="P16" s="45">
        <f t="shared" si="7"/>
        <v>197.67441860465115</v>
      </c>
    </row>
    <row r="17" spans="1:16" ht="15.6" x14ac:dyDescent="0.3">
      <c r="A17" s="1"/>
      <c r="B17" s="1" t="s">
        <v>15</v>
      </c>
      <c r="C17" s="1">
        <f t="shared" si="8"/>
        <v>30</v>
      </c>
      <c r="D17" s="1">
        <v>5</v>
      </c>
      <c r="E17" s="1">
        <v>6</v>
      </c>
      <c r="F17" s="1">
        <v>1220</v>
      </c>
      <c r="G17" s="7">
        <f t="shared" si="0"/>
        <v>7320</v>
      </c>
      <c r="H17" s="16">
        <v>2200</v>
      </c>
      <c r="I17" s="23">
        <f t="shared" si="1"/>
        <v>13200</v>
      </c>
      <c r="J17" s="23">
        <f t="shared" si="2"/>
        <v>5880</v>
      </c>
      <c r="K17" s="44"/>
      <c r="L17" s="7">
        <f t="shared" si="3"/>
        <v>2074</v>
      </c>
      <c r="M17" s="5">
        <f t="shared" si="4"/>
        <v>2196</v>
      </c>
      <c r="N17" s="7">
        <f t="shared" si="5"/>
        <v>2318</v>
      </c>
      <c r="O17" s="7">
        <f t="shared" si="6"/>
        <v>2440</v>
      </c>
      <c r="P17" s="45">
        <f t="shared" si="7"/>
        <v>180.32786885245901</v>
      </c>
    </row>
    <row r="18" spans="1:16" ht="15.6" x14ac:dyDescent="0.3">
      <c r="A18" s="1"/>
      <c r="B18" s="2" t="s">
        <v>16</v>
      </c>
      <c r="C18" s="1">
        <f t="shared" si="8"/>
        <v>0</v>
      </c>
      <c r="D18" s="2"/>
      <c r="E18" s="7"/>
      <c r="F18" s="7">
        <v>0</v>
      </c>
      <c r="G18" s="7">
        <f t="shared" si="0"/>
        <v>0</v>
      </c>
      <c r="H18" s="16"/>
      <c r="I18" s="23">
        <f t="shared" si="1"/>
        <v>0</v>
      </c>
      <c r="J18" s="23">
        <f t="shared" si="2"/>
        <v>0</v>
      </c>
      <c r="K18" s="44"/>
      <c r="L18" s="1">
        <f t="shared" si="3"/>
        <v>0</v>
      </c>
      <c r="M18" s="5">
        <f t="shared" si="4"/>
        <v>0</v>
      </c>
      <c r="N18" s="1">
        <f t="shared" si="5"/>
        <v>0</v>
      </c>
      <c r="O18" s="1">
        <f t="shared" si="6"/>
        <v>0</v>
      </c>
      <c r="P18" s="45"/>
    </row>
    <row r="19" spans="1:16" ht="15.6" x14ac:dyDescent="0.3">
      <c r="A19" s="1"/>
      <c r="B19" s="1" t="s">
        <v>11</v>
      </c>
      <c r="C19" s="1">
        <f t="shared" si="8"/>
        <v>50</v>
      </c>
      <c r="D19" s="1">
        <v>5</v>
      </c>
      <c r="E19" s="1">
        <v>10</v>
      </c>
      <c r="F19" s="1">
        <v>1620</v>
      </c>
      <c r="G19" s="7">
        <f t="shared" si="0"/>
        <v>16200</v>
      </c>
      <c r="H19" s="16">
        <v>2600</v>
      </c>
      <c r="I19" s="23">
        <f t="shared" si="1"/>
        <v>26000</v>
      </c>
      <c r="J19" s="23">
        <f t="shared" si="2"/>
        <v>9800</v>
      </c>
      <c r="K19" s="44"/>
      <c r="L19" s="7">
        <f t="shared" si="3"/>
        <v>2754</v>
      </c>
      <c r="M19" s="5">
        <f t="shared" si="4"/>
        <v>2916</v>
      </c>
      <c r="N19" s="7">
        <f t="shared" si="5"/>
        <v>3078</v>
      </c>
      <c r="O19" s="7">
        <f t="shared" si="6"/>
        <v>3240</v>
      </c>
      <c r="P19" s="45">
        <f>H19*100/F19</f>
        <v>160.49382716049382</v>
      </c>
    </row>
    <row r="20" spans="1:16" ht="15.6" x14ac:dyDescent="0.3">
      <c r="A20" s="5"/>
      <c r="B20" s="2" t="s">
        <v>17</v>
      </c>
      <c r="C20" s="1">
        <f t="shared" si="8"/>
        <v>0</v>
      </c>
      <c r="D20" s="2"/>
      <c r="E20" s="7"/>
      <c r="F20" s="7">
        <v>0</v>
      </c>
      <c r="G20" s="7">
        <f t="shared" si="0"/>
        <v>0</v>
      </c>
      <c r="H20" s="16"/>
      <c r="I20" s="23">
        <f t="shared" si="1"/>
        <v>0</v>
      </c>
      <c r="J20" s="23">
        <f t="shared" si="2"/>
        <v>0</v>
      </c>
      <c r="K20" s="44"/>
      <c r="L20" s="1">
        <f t="shared" si="3"/>
        <v>0</v>
      </c>
      <c r="M20" s="5">
        <f t="shared" si="4"/>
        <v>0</v>
      </c>
      <c r="N20" s="1">
        <f t="shared" si="5"/>
        <v>0</v>
      </c>
      <c r="O20" s="1">
        <f t="shared" si="6"/>
        <v>0</v>
      </c>
      <c r="P20" s="45"/>
    </row>
    <row r="21" spans="1:16" ht="15.6" x14ac:dyDescent="0.3">
      <c r="A21" s="5"/>
      <c r="B21" s="5" t="s">
        <v>18</v>
      </c>
      <c r="C21" s="1">
        <f t="shared" si="8"/>
        <v>0</v>
      </c>
      <c r="D21" s="5">
        <v>1</v>
      </c>
      <c r="E21" s="1"/>
      <c r="F21" s="1">
        <v>200</v>
      </c>
      <c r="G21" s="7">
        <f t="shared" si="0"/>
        <v>0</v>
      </c>
      <c r="H21" s="16">
        <v>700</v>
      </c>
      <c r="I21" s="23">
        <f t="shared" si="1"/>
        <v>0</v>
      </c>
      <c r="J21" s="23">
        <f t="shared" si="2"/>
        <v>0</v>
      </c>
      <c r="K21" s="44"/>
      <c r="L21" s="1">
        <f t="shared" si="3"/>
        <v>340</v>
      </c>
      <c r="M21" s="5">
        <f t="shared" si="4"/>
        <v>360</v>
      </c>
      <c r="N21" s="1">
        <f t="shared" si="5"/>
        <v>380</v>
      </c>
      <c r="O21" s="1">
        <f t="shared" si="6"/>
        <v>400</v>
      </c>
      <c r="P21" s="45">
        <f t="shared" ref="P21:P26" si="9">H21*100/F21</f>
        <v>350</v>
      </c>
    </row>
    <row r="22" spans="1:16" ht="15.6" x14ac:dyDescent="0.3">
      <c r="A22" s="5"/>
      <c r="B22" s="5" t="s">
        <v>19</v>
      </c>
      <c r="C22" s="1">
        <f t="shared" si="8"/>
        <v>0</v>
      </c>
      <c r="D22" s="5">
        <v>3</v>
      </c>
      <c r="E22" s="1"/>
      <c r="F22" s="1">
        <v>610</v>
      </c>
      <c r="G22" s="7">
        <f t="shared" si="0"/>
        <v>0</v>
      </c>
      <c r="H22" s="16">
        <v>1700</v>
      </c>
      <c r="I22" s="23">
        <f t="shared" si="1"/>
        <v>0</v>
      </c>
      <c r="J22" s="23">
        <f t="shared" si="2"/>
        <v>0</v>
      </c>
      <c r="K22" s="44"/>
      <c r="L22" s="1">
        <f t="shared" si="3"/>
        <v>1037</v>
      </c>
      <c r="M22" s="5">
        <f t="shared" si="4"/>
        <v>1098</v>
      </c>
      <c r="N22" s="1">
        <f t="shared" si="5"/>
        <v>1159</v>
      </c>
      <c r="O22" s="1">
        <f t="shared" si="6"/>
        <v>1220</v>
      </c>
      <c r="P22" s="45">
        <f t="shared" si="9"/>
        <v>278.68852459016392</v>
      </c>
    </row>
    <row r="23" spans="1:16" ht="15.6" x14ac:dyDescent="0.3">
      <c r="A23" s="5"/>
      <c r="B23" s="5" t="s">
        <v>20</v>
      </c>
      <c r="C23" s="1">
        <f t="shared" si="8"/>
        <v>70</v>
      </c>
      <c r="D23" s="5">
        <v>5</v>
      </c>
      <c r="E23" s="1">
        <v>14</v>
      </c>
      <c r="F23" s="1">
        <v>0</v>
      </c>
      <c r="G23" s="7">
        <f t="shared" si="0"/>
        <v>0</v>
      </c>
      <c r="H23" s="16">
        <v>2200</v>
      </c>
      <c r="I23" s="23">
        <f t="shared" si="1"/>
        <v>30800</v>
      </c>
      <c r="J23" s="23">
        <f t="shared" si="2"/>
        <v>30800</v>
      </c>
      <c r="K23" s="44"/>
      <c r="L23" s="7">
        <f t="shared" si="3"/>
        <v>0</v>
      </c>
      <c r="M23" s="5">
        <f t="shared" si="4"/>
        <v>0</v>
      </c>
      <c r="N23" s="7">
        <f t="shared" si="5"/>
        <v>0</v>
      </c>
      <c r="O23" s="7">
        <f t="shared" si="6"/>
        <v>0</v>
      </c>
      <c r="P23" s="45" t="e">
        <f t="shared" si="9"/>
        <v>#DIV/0!</v>
      </c>
    </row>
    <row r="24" spans="1:16" ht="15.6" x14ac:dyDescent="0.3">
      <c r="A24" s="5"/>
      <c r="B24" s="5" t="s">
        <v>21</v>
      </c>
      <c r="C24" s="1">
        <f t="shared" si="8"/>
        <v>0</v>
      </c>
      <c r="D24" s="5">
        <v>1</v>
      </c>
      <c r="E24" s="1"/>
      <c r="F24" s="1">
        <v>200</v>
      </c>
      <c r="G24" s="7">
        <f t="shared" si="0"/>
        <v>0</v>
      </c>
      <c r="H24" s="16">
        <v>700</v>
      </c>
      <c r="I24" s="23">
        <f t="shared" si="1"/>
        <v>0</v>
      </c>
      <c r="J24" s="23">
        <f t="shared" si="2"/>
        <v>0</v>
      </c>
      <c r="K24" s="44"/>
      <c r="L24" s="1">
        <f t="shared" si="3"/>
        <v>340</v>
      </c>
      <c r="M24" s="5">
        <f t="shared" si="4"/>
        <v>360</v>
      </c>
      <c r="N24" s="1">
        <f t="shared" si="5"/>
        <v>380</v>
      </c>
      <c r="O24" s="1">
        <f t="shared" si="6"/>
        <v>400</v>
      </c>
      <c r="P24" s="45">
        <f t="shared" si="9"/>
        <v>350</v>
      </c>
    </row>
    <row r="25" spans="1:16" ht="15.6" x14ac:dyDescent="0.3">
      <c r="A25" s="5"/>
      <c r="B25" s="5" t="s">
        <v>22</v>
      </c>
      <c r="C25" s="1">
        <f t="shared" si="8"/>
        <v>0</v>
      </c>
      <c r="D25" s="5">
        <v>3</v>
      </c>
      <c r="E25" s="1"/>
      <c r="F25" s="1">
        <v>610</v>
      </c>
      <c r="G25" s="7">
        <f t="shared" si="0"/>
        <v>0</v>
      </c>
      <c r="H25" s="16">
        <v>1700</v>
      </c>
      <c r="I25" s="23">
        <f t="shared" si="1"/>
        <v>0</v>
      </c>
      <c r="J25" s="23">
        <f t="shared" si="2"/>
        <v>0</v>
      </c>
      <c r="K25" s="44"/>
      <c r="L25" s="1">
        <f t="shared" si="3"/>
        <v>1037</v>
      </c>
      <c r="M25" s="5">
        <f t="shared" si="4"/>
        <v>1098</v>
      </c>
      <c r="N25" s="1">
        <f t="shared" si="5"/>
        <v>1159</v>
      </c>
      <c r="O25" s="1">
        <f t="shared" si="6"/>
        <v>1220</v>
      </c>
      <c r="P25" s="45">
        <f t="shared" si="9"/>
        <v>278.68852459016392</v>
      </c>
    </row>
    <row r="26" spans="1:16" ht="15.6" x14ac:dyDescent="0.3">
      <c r="A26" s="5"/>
      <c r="B26" s="5" t="s">
        <v>23</v>
      </c>
      <c r="C26" s="1">
        <f t="shared" si="8"/>
        <v>80</v>
      </c>
      <c r="D26" s="5">
        <v>5</v>
      </c>
      <c r="E26" s="1">
        <v>16</v>
      </c>
      <c r="F26" s="1">
        <v>900</v>
      </c>
      <c r="G26" s="7">
        <f t="shared" si="0"/>
        <v>14400</v>
      </c>
      <c r="H26" s="16">
        <v>2200</v>
      </c>
      <c r="I26" s="23">
        <f t="shared" si="1"/>
        <v>35200</v>
      </c>
      <c r="J26" s="23">
        <f t="shared" si="2"/>
        <v>20800</v>
      </c>
      <c r="K26" s="44"/>
      <c r="L26" s="7">
        <f t="shared" si="3"/>
        <v>1530</v>
      </c>
      <c r="M26" s="5">
        <f t="shared" si="4"/>
        <v>1620</v>
      </c>
      <c r="N26" s="7">
        <f t="shared" si="5"/>
        <v>1710</v>
      </c>
      <c r="O26" s="7">
        <f t="shared" si="6"/>
        <v>1800</v>
      </c>
      <c r="P26" s="45">
        <f t="shared" si="9"/>
        <v>244.44444444444446</v>
      </c>
    </row>
    <row r="27" spans="1:16" ht="15.6" x14ac:dyDescent="0.3">
      <c r="A27" s="1"/>
      <c r="B27" s="2" t="s">
        <v>24</v>
      </c>
      <c r="C27" s="1">
        <f t="shared" si="8"/>
        <v>0</v>
      </c>
      <c r="D27" s="2"/>
      <c r="E27" s="7"/>
      <c r="F27" s="7">
        <v>0</v>
      </c>
      <c r="G27" s="7">
        <f t="shared" si="0"/>
        <v>0</v>
      </c>
      <c r="H27" s="16"/>
      <c r="I27" s="23">
        <f t="shared" si="1"/>
        <v>0</v>
      </c>
      <c r="J27" s="23">
        <f t="shared" si="2"/>
        <v>0</v>
      </c>
      <c r="K27" s="44"/>
      <c r="L27" s="1">
        <f t="shared" si="3"/>
        <v>0</v>
      </c>
      <c r="M27" s="5">
        <f t="shared" si="4"/>
        <v>0</v>
      </c>
      <c r="N27" s="1">
        <f t="shared" si="5"/>
        <v>0</v>
      </c>
      <c r="O27" s="1">
        <f t="shared" si="6"/>
        <v>0</v>
      </c>
      <c r="P27" s="45"/>
    </row>
    <row r="28" spans="1:16" ht="15.6" x14ac:dyDescent="0.3">
      <c r="A28" s="1"/>
      <c r="B28" s="12" t="s">
        <v>55</v>
      </c>
      <c r="C28" s="1">
        <f t="shared" si="8"/>
        <v>0</v>
      </c>
      <c r="D28" s="1">
        <v>0.5</v>
      </c>
      <c r="E28" s="5"/>
      <c r="F28" s="7">
        <v>230</v>
      </c>
      <c r="G28" s="7">
        <f t="shared" si="0"/>
        <v>0</v>
      </c>
      <c r="H28" s="16">
        <v>500</v>
      </c>
      <c r="I28" s="23">
        <f t="shared" si="1"/>
        <v>0</v>
      </c>
      <c r="J28" s="23">
        <f t="shared" si="2"/>
        <v>0</v>
      </c>
      <c r="K28" s="44"/>
      <c r="L28" s="1">
        <f t="shared" si="3"/>
        <v>391</v>
      </c>
      <c r="M28" s="5">
        <f t="shared" si="4"/>
        <v>414</v>
      </c>
      <c r="N28" s="1">
        <f t="shared" si="5"/>
        <v>437</v>
      </c>
      <c r="O28" s="1">
        <f t="shared" si="6"/>
        <v>460</v>
      </c>
      <c r="P28" s="45">
        <f t="shared" ref="P28:P35" si="10">H28*100/F28</f>
        <v>217.39130434782609</v>
      </c>
    </row>
    <row r="29" spans="1:16" ht="15.6" x14ac:dyDescent="0.3">
      <c r="A29" s="1"/>
      <c r="B29" s="1" t="s">
        <v>25</v>
      </c>
      <c r="C29" s="1">
        <f t="shared" si="8"/>
        <v>0</v>
      </c>
      <c r="D29" s="1">
        <v>1</v>
      </c>
      <c r="E29" s="1"/>
      <c r="F29" s="1">
        <v>300</v>
      </c>
      <c r="G29" s="7">
        <f t="shared" si="0"/>
        <v>0</v>
      </c>
      <c r="H29" s="16">
        <v>700</v>
      </c>
      <c r="I29" s="23">
        <f t="shared" si="1"/>
        <v>0</v>
      </c>
      <c r="J29" s="23">
        <f t="shared" si="2"/>
        <v>0</v>
      </c>
      <c r="K29" s="44"/>
      <c r="L29" s="1">
        <f t="shared" si="3"/>
        <v>510</v>
      </c>
      <c r="M29" s="5">
        <f t="shared" si="4"/>
        <v>540</v>
      </c>
      <c r="N29" s="1">
        <f t="shared" si="5"/>
        <v>570</v>
      </c>
      <c r="O29" s="1">
        <f t="shared" si="6"/>
        <v>600</v>
      </c>
      <c r="P29" s="45">
        <f t="shared" si="10"/>
        <v>233.33333333333334</v>
      </c>
    </row>
    <row r="30" spans="1:16" ht="15.6" x14ac:dyDescent="0.3">
      <c r="A30" s="1"/>
      <c r="B30" s="1" t="s">
        <v>26</v>
      </c>
      <c r="C30" s="1">
        <f t="shared" si="8"/>
        <v>0</v>
      </c>
      <c r="D30" s="1">
        <v>3</v>
      </c>
      <c r="E30" s="1"/>
      <c r="F30" s="1">
        <v>620</v>
      </c>
      <c r="G30" s="7">
        <f t="shared" si="0"/>
        <v>0</v>
      </c>
      <c r="H30" s="16">
        <v>1700</v>
      </c>
      <c r="I30" s="23">
        <f t="shared" si="1"/>
        <v>0</v>
      </c>
      <c r="J30" s="23">
        <f t="shared" si="2"/>
        <v>0</v>
      </c>
      <c r="K30" s="44"/>
      <c r="L30" s="1">
        <f t="shared" si="3"/>
        <v>1054</v>
      </c>
      <c r="M30" s="5">
        <f t="shared" si="4"/>
        <v>1116</v>
      </c>
      <c r="N30" s="1">
        <f t="shared" si="5"/>
        <v>1178</v>
      </c>
      <c r="O30" s="1">
        <f t="shared" si="6"/>
        <v>1240</v>
      </c>
      <c r="P30" s="45">
        <f t="shared" si="10"/>
        <v>274.19354838709677</v>
      </c>
    </row>
    <row r="31" spans="1:16" ht="15.6" x14ac:dyDescent="0.3">
      <c r="A31" s="1"/>
      <c r="B31" s="1" t="s">
        <v>27</v>
      </c>
      <c r="C31" s="1">
        <f t="shared" si="8"/>
        <v>15</v>
      </c>
      <c r="D31" s="1">
        <v>5</v>
      </c>
      <c r="E31" s="1">
        <v>3</v>
      </c>
      <c r="F31" s="1">
        <v>910</v>
      </c>
      <c r="G31" s="7">
        <f t="shared" si="0"/>
        <v>2730</v>
      </c>
      <c r="H31" s="16">
        <v>2200</v>
      </c>
      <c r="I31" s="23">
        <f t="shared" si="1"/>
        <v>6600</v>
      </c>
      <c r="J31" s="23">
        <f t="shared" si="2"/>
        <v>3870</v>
      </c>
      <c r="K31" s="44"/>
      <c r="L31" s="7">
        <f t="shared" si="3"/>
        <v>1547</v>
      </c>
      <c r="M31" s="5">
        <f t="shared" si="4"/>
        <v>1638</v>
      </c>
      <c r="N31" s="7">
        <f t="shared" si="5"/>
        <v>1729</v>
      </c>
      <c r="O31" s="7">
        <f t="shared" si="6"/>
        <v>1820</v>
      </c>
      <c r="P31" s="45">
        <f t="shared" si="10"/>
        <v>241.75824175824175</v>
      </c>
    </row>
    <row r="32" spans="1:16" ht="15.6" x14ac:dyDescent="0.3">
      <c r="A32" s="1"/>
      <c r="B32" s="1" t="s">
        <v>56</v>
      </c>
      <c r="C32" s="1">
        <f t="shared" si="8"/>
        <v>0</v>
      </c>
      <c r="D32" s="1">
        <v>0.5</v>
      </c>
      <c r="E32" s="1"/>
      <c r="F32" s="1">
        <v>230</v>
      </c>
      <c r="G32" s="7">
        <f t="shared" si="0"/>
        <v>0</v>
      </c>
      <c r="H32" s="16">
        <v>500</v>
      </c>
      <c r="I32" s="23">
        <f t="shared" si="1"/>
        <v>0</v>
      </c>
      <c r="J32" s="23">
        <f t="shared" si="2"/>
        <v>0</v>
      </c>
      <c r="K32" s="44"/>
      <c r="L32" s="1">
        <f t="shared" si="3"/>
        <v>391</v>
      </c>
      <c r="M32" s="5">
        <f t="shared" si="4"/>
        <v>414</v>
      </c>
      <c r="N32" s="1">
        <f t="shared" si="5"/>
        <v>437</v>
      </c>
      <c r="O32" s="1">
        <f t="shared" si="6"/>
        <v>460</v>
      </c>
      <c r="P32" s="45">
        <f t="shared" si="10"/>
        <v>217.39130434782609</v>
      </c>
    </row>
    <row r="33" spans="1:16" ht="15.6" x14ac:dyDescent="0.3">
      <c r="A33" s="1"/>
      <c r="B33" s="1" t="s">
        <v>28</v>
      </c>
      <c r="C33" s="1">
        <f t="shared" si="8"/>
        <v>0</v>
      </c>
      <c r="D33" s="1">
        <v>1</v>
      </c>
      <c r="E33" s="1"/>
      <c r="F33" s="1">
        <v>300</v>
      </c>
      <c r="G33" s="7">
        <f t="shared" si="0"/>
        <v>0</v>
      </c>
      <c r="H33" s="16">
        <v>700</v>
      </c>
      <c r="I33" s="23">
        <f t="shared" si="1"/>
        <v>0</v>
      </c>
      <c r="J33" s="23">
        <f t="shared" si="2"/>
        <v>0</v>
      </c>
      <c r="K33" s="44"/>
      <c r="L33" s="1">
        <f t="shared" si="3"/>
        <v>510</v>
      </c>
      <c r="M33" s="5">
        <f t="shared" si="4"/>
        <v>540</v>
      </c>
      <c r="N33" s="1">
        <f t="shared" si="5"/>
        <v>570</v>
      </c>
      <c r="O33" s="1">
        <f t="shared" si="6"/>
        <v>600</v>
      </c>
      <c r="P33" s="45">
        <f t="shared" si="10"/>
        <v>233.33333333333334</v>
      </c>
    </row>
    <row r="34" spans="1:16" ht="15.6" x14ac:dyDescent="0.3">
      <c r="A34" s="1"/>
      <c r="B34" s="1" t="s">
        <v>29</v>
      </c>
      <c r="C34" s="1">
        <f t="shared" si="8"/>
        <v>30</v>
      </c>
      <c r="D34" s="1">
        <v>3</v>
      </c>
      <c r="E34" s="1">
        <v>10</v>
      </c>
      <c r="F34" s="1">
        <v>620</v>
      </c>
      <c r="G34" s="7">
        <f t="shared" si="0"/>
        <v>6200</v>
      </c>
      <c r="H34" s="16">
        <v>1700</v>
      </c>
      <c r="I34" s="23">
        <f t="shared" si="1"/>
        <v>17000</v>
      </c>
      <c r="J34" s="23">
        <f t="shared" si="2"/>
        <v>10800</v>
      </c>
      <c r="K34" s="44"/>
      <c r="L34" s="1">
        <f t="shared" si="3"/>
        <v>1054</v>
      </c>
      <c r="M34" s="5">
        <f t="shared" si="4"/>
        <v>1116</v>
      </c>
      <c r="N34" s="1">
        <f t="shared" si="5"/>
        <v>1178</v>
      </c>
      <c r="O34" s="1">
        <f t="shared" si="6"/>
        <v>1240</v>
      </c>
      <c r="P34" s="45">
        <f t="shared" si="10"/>
        <v>274.19354838709677</v>
      </c>
    </row>
    <row r="35" spans="1:16" ht="15.6" x14ac:dyDescent="0.3">
      <c r="A35" s="1"/>
      <c r="B35" s="1" t="s">
        <v>30</v>
      </c>
      <c r="C35" s="1">
        <f t="shared" si="8"/>
        <v>140</v>
      </c>
      <c r="D35" s="1">
        <v>5</v>
      </c>
      <c r="E35" s="5">
        <v>28</v>
      </c>
      <c r="F35" s="1">
        <v>910</v>
      </c>
      <c r="G35" s="7">
        <f t="shared" si="0"/>
        <v>25480</v>
      </c>
      <c r="H35" s="16">
        <v>2200</v>
      </c>
      <c r="I35" s="23">
        <f t="shared" si="1"/>
        <v>61600</v>
      </c>
      <c r="J35" s="23">
        <f t="shared" si="2"/>
        <v>36120</v>
      </c>
      <c r="K35" s="44"/>
      <c r="L35" s="7">
        <f t="shared" si="3"/>
        <v>1547</v>
      </c>
      <c r="M35" s="5">
        <f t="shared" si="4"/>
        <v>1638</v>
      </c>
      <c r="N35" s="7">
        <f t="shared" si="5"/>
        <v>1729</v>
      </c>
      <c r="O35" s="7">
        <f t="shared" si="6"/>
        <v>1820</v>
      </c>
      <c r="P35" s="45">
        <f t="shared" si="10"/>
        <v>241.75824175824175</v>
      </c>
    </row>
    <row r="36" spans="1:16" ht="15.6" x14ac:dyDescent="0.3">
      <c r="A36" s="1"/>
      <c r="B36" s="7" t="s">
        <v>31</v>
      </c>
      <c r="C36" s="1">
        <f t="shared" si="8"/>
        <v>0</v>
      </c>
      <c r="D36" s="7"/>
      <c r="E36" s="7"/>
      <c r="F36" s="7">
        <v>0</v>
      </c>
      <c r="G36" s="7">
        <f t="shared" si="0"/>
        <v>0</v>
      </c>
      <c r="H36" s="16"/>
      <c r="I36" s="23">
        <f t="shared" si="1"/>
        <v>0</v>
      </c>
      <c r="J36" s="23">
        <f t="shared" si="2"/>
        <v>0</v>
      </c>
      <c r="K36" s="44"/>
      <c r="L36" s="1">
        <f t="shared" si="3"/>
        <v>0</v>
      </c>
      <c r="M36" s="5">
        <f t="shared" si="4"/>
        <v>0</v>
      </c>
      <c r="N36" s="1">
        <f t="shared" si="5"/>
        <v>0</v>
      </c>
      <c r="O36" s="1">
        <f t="shared" si="6"/>
        <v>0</v>
      </c>
      <c r="P36" s="45"/>
    </row>
    <row r="37" spans="1:16" ht="15.6" x14ac:dyDescent="0.3">
      <c r="A37" s="1"/>
      <c r="B37" s="5" t="s">
        <v>57</v>
      </c>
      <c r="C37" s="1">
        <f t="shared" si="8"/>
        <v>0</v>
      </c>
      <c r="D37" s="1">
        <v>0.5</v>
      </c>
      <c r="E37" s="5"/>
      <c r="F37" s="7">
        <v>230</v>
      </c>
      <c r="G37" s="7">
        <f t="shared" ref="G37:G68" si="11">E37*F37</f>
        <v>0</v>
      </c>
      <c r="H37" s="16">
        <v>500</v>
      </c>
      <c r="I37" s="23">
        <f t="shared" si="1"/>
        <v>0</v>
      </c>
      <c r="J37" s="23">
        <f t="shared" si="2"/>
        <v>0</v>
      </c>
      <c r="K37" s="44"/>
      <c r="L37" s="1">
        <f t="shared" si="3"/>
        <v>391</v>
      </c>
      <c r="M37" s="5">
        <f t="shared" si="4"/>
        <v>414</v>
      </c>
      <c r="N37" s="1">
        <f t="shared" si="5"/>
        <v>437</v>
      </c>
      <c r="O37" s="1">
        <f t="shared" si="6"/>
        <v>460</v>
      </c>
      <c r="P37" s="45">
        <f>H37*100/F37</f>
        <v>217.39130434782609</v>
      </c>
    </row>
    <row r="38" spans="1:16" ht="15.6" x14ac:dyDescent="0.3">
      <c r="A38" s="1"/>
      <c r="B38" s="1" t="s">
        <v>32</v>
      </c>
      <c r="C38" s="1">
        <f t="shared" si="8"/>
        <v>0</v>
      </c>
      <c r="D38" s="1">
        <v>1</v>
      </c>
      <c r="E38" s="1"/>
      <c r="F38" s="1">
        <v>300</v>
      </c>
      <c r="G38" s="7">
        <f t="shared" si="11"/>
        <v>0</v>
      </c>
      <c r="H38" s="16">
        <v>700</v>
      </c>
      <c r="I38" s="23">
        <f t="shared" ref="I38:I69" si="12">H38*E38</f>
        <v>0</v>
      </c>
      <c r="J38" s="23">
        <f t="shared" ref="J38:J69" si="13">I38-G38</f>
        <v>0</v>
      </c>
      <c r="K38" s="44"/>
      <c r="L38" s="1">
        <f t="shared" ref="L38:L71" si="14">F38*170%</f>
        <v>510</v>
      </c>
      <c r="M38" s="5">
        <f t="shared" ref="M38:M71" si="15">F38*180%</f>
        <v>540</v>
      </c>
      <c r="N38" s="1">
        <f t="shared" ref="N38:N71" si="16">F38*190%</f>
        <v>570</v>
      </c>
      <c r="O38" s="1">
        <f t="shared" ref="O38:O71" si="17">F38*200%</f>
        <v>600</v>
      </c>
      <c r="P38" s="45">
        <f>H38*100/F38</f>
        <v>233.33333333333334</v>
      </c>
    </row>
    <row r="39" spans="1:16" ht="15.6" x14ac:dyDescent="0.3">
      <c r="A39" s="1"/>
      <c r="B39" s="1" t="s">
        <v>33</v>
      </c>
      <c r="C39" s="1">
        <f t="shared" si="8"/>
        <v>0</v>
      </c>
      <c r="D39" s="1">
        <v>3</v>
      </c>
      <c r="E39" s="1"/>
      <c r="F39" s="1">
        <v>620</v>
      </c>
      <c r="G39" s="7">
        <f t="shared" si="11"/>
        <v>0</v>
      </c>
      <c r="H39" s="16">
        <v>1700</v>
      </c>
      <c r="I39" s="23">
        <f t="shared" si="12"/>
        <v>0</v>
      </c>
      <c r="J39" s="23">
        <f t="shared" si="13"/>
        <v>0</v>
      </c>
      <c r="K39" s="44"/>
      <c r="L39" s="1">
        <f t="shared" si="14"/>
        <v>1054</v>
      </c>
      <c r="M39" s="5">
        <f t="shared" si="15"/>
        <v>1116</v>
      </c>
      <c r="N39" s="1">
        <f t="shared" si="16"/>
        <v>1178</v>
      </c>
      <c r="O39" s="1">
        <f t="shared" si="17"/>
        <v>1240</v>
      </c>
      <c r="P39" s="45">
        <f>H39*100/F39</f>
        <v>274.19354838709677</v>
      </c>
    </row>
    <row r="40" spans="1:16" ht="15.6" x14ac:dyDescent="0.3">
      <c r="A40" s="1"/>
      <c r="B40" s="1" t="s">
        <v>34</v>
      </c>
      <c r="C40" s="1">
        <f t="shared" si="8"/>
        <v>0</v>
      </c>
      <c r="D40" s="1">
        <v>5</v>
      </c>
      <c r="E40" s="1"/>
      <c r="F40" s="1">
        <v>910</v>
      </c>
      <c r="G40" s="7">
        <f t="shared" si="11"/>
        <v>0</v>
      </c>
      <c r="H40" s="16">
        <v>2200</v>
      </c>
      <c r="I40" s="23">
        <f t="shared" si="12"/>
        <v>0</v>
      </c>
      <c r="J40" s="23">
        <f t="shared" si="13"/>
        <v>0</v>
      </c>
      <c r="K40" s="44"/>
      <c r="L40" s="7">
        <f t="shared" si="14"/>
        <v>1547</v>
      </c>
      <c r="M40" s="5">
        <f t="shared" si="15"/>
        <v>1638</v>
      </c>
      <c r="N40" s="7">
        <f t="shared" si="16"/>
        <v>1729</v>
      </c>
      <c r="O40" s="7">
        <f t="shared" si="17"/>
        <v>1820</v>
      </c>
      <c r="P40" s="45">
        <f>H40*100/F40</f>
        <v>241.75824175824175</v>
      </c>
    </row>
    <row r="41" spans="1:16" ht="15.6" x14ac:dyDescent="0.3">
      <c r="A41" s="1"/>
      <c r="B41" s="7" t="s">
        <v>35</v>
      </c>
      <c r="C41" s="1">
        <f t="shared" si="8"/>
        <v>0</v>
      </c>
      <c r="D41" s="7"/>
      <c r="E41" s="7"/>
      <c r="F41" s="7">
        <v>0</v>
      </c>
      <c r="G41" s="7">
        <f t="shared" si="11"/>
        <v>0</v>
      </c>
      <c r="H41" s="16"/>
      <c r="I41" s="23">
        <f t="shared" si="12"/>
        <v>0</v>
      </c>
      <c r="J41" s="23">
        <f t="shared" si="13"/>
        <v>0</v>
      </c>
      <c r="K41" s="44"/>
      <c r="L41" s="1">
        <f t="shared" si="14"/>
        <v>0</v>
      </c>
      <c r="M41" s="5">
        <f t="shared" si="15"/>
        <v>0</v>
      </c>
      <c r="N41" s="1">
        <f t="shared" si="16"/>
        <v>0</v>
      </c>
      <c r="O41" s="1">
        <f t="shared" si="17"/>
        <v>0</v>
      </c>
      <c r="P41" s="45"/>
    </row>
    <row r="42" spans="1:16" ht="15.6" x14ac:dyDescent="0.3">
      <c r="A42" s="1"/>
      <c r="B42" s="1" t="s">
        <v>36</v>
      </c>
      <c r="C42" s="1">
        <f t="shared" si="8"/>
        <v>0</v>
      </c>
      <c r="D42" s="1">
        <v>1</v>
      </c>
      <c r="E42" s="1"/>
      <c r="F42" s="1">
        <v>325</v>
      </c>
      <c r="G42" s="7">
        <f t="shared" si="11"/>
        <v>0</v>
      </c>
      <c r="H42" s="16">
        <v>800</v>
      </c>
      <c r="I42" s="23">
        <f t="shared" si="12"/>
        <v>0</v>
      </c>
      <c r="J42" s="23">
        <f t="shared" si="13"/>
        <v>0</v>
      </c>
      <c r="K42" s="44"/>
      <c r="L42" s="1">
        <f t="shared" si="14"/>
        <v>552.5</v>
      </c>
      <c r="M42" s="5">
        <f t="shared" si="15"/>
        <v>585</v>
      </c>
      <c r="N42" s="1">
        <f t="shared" si="16"/>
        <v>617.5</v>
      </c>
      <c r="O42" s="1">
        <f t="shared" si="17"/>
        <v>650</v>
      </c>
      <c r="P42" s="45">
        <f t="shared" ref="P42:P47" si="18">H42*100/F42</f>
        <v>246.15384615384616</v>
      </c>
    </row>
    <row r="43" spans="1:16" ht="15.6" x14ac:dyDescent="0.3">
      <c r="A43" s="1"/>
      <c r="B43" s="1" t="s">
        <v>38</v>
      </c>
      <c r="C43" s="1">
        <f t="shared" si="8"/>
        <v>0</v>
      </c>
      <c r="D43" s="1">
        <v>3</v>
      </c>
      <c r="E43" s="1"/>
      <c r="F43" s="1">
        <v>955</v>
      </c>
      <c r="G43" s="7">
        <f t="shared" si="11"/>
        <v>0</v>
      </c>
      <c r="H43" s="16">
        <v>1800</v>
      </c>
      <c r="I43" s="23">
        <f t="shared" si="12"/>
        <v>0</v>
      </c>
      <c r="J43" s="23">
        <f t="shared" si="13"/>
        <v>0</v>
      </c>
      <c r="K43" s="44"/>
      <c r="L43" s="1">
        <f t="shared" si="14"/>
        <v>1623.5</v>
      </c>
      <c r="M43" s="5">
        <f t="shared" si="15"/>
        <v>1719</v>
      </c>
      <c r="N43" s="1">
        <f t="shared" si="16"/>
        <v>1814.5</v>
      </c>
      <c r="O43" s="1">
        <f t="shared" si="17"/>
        <v>1910</v>
      </c>
      <c r="P43" s="45">
        <f t="shared" si="18"/>
        <v>188.48167539267016</v>
      </c>
    </row>
    <row r="44" spans="1:16" ht="15.6" x14ac:dyDescent="0.3">
      <c r="A44" s="1"/>
      <c r="B44" s="1" t="s">
        <v>39</v>
      </c>
      <c r="C44" s="1">
        <f t="shared" si="8"/>
        <v>125</v>
      </c>
      <c r="D44" s="1">
        <v>5</v>
      </c>
      <c r="E44" s="1">
        <v>25</v>
      </c>
      <c r="F44" s="1">
        <v>1440</v>
      </c>
      <c r="G44" s="7">
        <f t="shared" si="11"/>
        <v>36000</v>
      </c>
      <c r="H44" s="16">
        <v>2450</v>
      </c>
      <c r="I44" s="23">
        <f t="shared" si="12"/>
        <v>61250</v>
      </c>
      <c r="J44" s="23">
        <f t="shared" si="13"/>
        <v>25250</v>
      </c>
      <c r="K44" s="44"/>
      <c r="L44" s="7">
        <f t="shared" si="14"/>
        <v>2448</v>
      </c>
      <c r="M44" s="5">
        <f t="shared" si="15"/>
        <v>2592</v>
      </c>
      <c r="N44" s="7">
        <f t="shared" si="16"/>
        <v>2736</v>
      </c>
      <c r="O44" s="7">
        <f t="shared" si="17"/>
        <v>2880</v>
      </c>
      <c r="P44" s="45">
        <f t="shared" si="18"/>
        <v>170.13888888888889</v>
      </c>
    </row>
    <row r="45" spans="1:16" ht="15.6" x14ac:dyDescent="0.3">
      <c r="A45" s="1"/>
      <c r="B45" s="1" t="s">
        <v>37</v>
      </c>
      <c r="C45" s="1">
        <f t="shared" si="8"/>
        <v>0</v>
      </c>
      <c r="D45" s="1">
        <v>1</v>
      </c>
      <c r="E45" s="1"/>
      <c r="F45" s="1">
        <v>325</v>
      </c>
      <c r="G45" s="7">
        <f t="shared" si="11"/>
        <v>0</v>
      </c>
      <c r="H45" s="16">
        <v>800</v>
      </c>
      <c r="I45" s="23">
        <f t="shared" si="12"/>
        <v>0</v>
      </c>
      <c r="J45" s="23">
        <f t="shared" si="13"/>
        <v>0</v>
      </c>
      <c r="K45" s="44"/>
      <c r="L45" s="1">
        <f t="shared" si="14"/>
        <v>552.5</v>
      </c>
      <c r="M45" s="5">
        <f t="shared" si="15"/>
        <v>585</v>
      </c>
      <c r="N45" s="1">
        <f t="shared" si="16"/>
        <v>617.5</v>
      </c>
      <c r="O45" s="1">
        <f t="shared" si="17"/>
        <v>650</v>
      </c>
      <c r="P45" s="45">
        <f t="shared" si="18"/>
        <v>246.15384615384616</v>
      </c>
    </row>
    <row r="46" spans="1:16" ht="15.6" x14ac:dyDescent="0.3">
      <c r="A46" s="1"/>
      <c r="B46" s="1" t="s">
        <v>40</v>
      </c>
      <c r="C46" s="1">
        <f t="shared" si="8"/>
        <v>0</v>
      </c>
      <c r="D46" s="1">
        <v>3</v>
      </c>
      <c r="E46" s="1"/>
      <c r="F46" s="1">
        <v>955</v>
      </c>
      <c r="G46" s="7">
        <f t="shared" si="11"/>
        <v>0</v>
      </c>
      <c r="H46" s="16">
        <v>1800</v>
      </c>
      <c r="I46" s="23">
        <f t="shared" si="12"/>
        <v>0</v>
      </c>
      <c r="J46" s="23">
        <f t="shared" si="13"/>
        <v>0</v>
      </c>
      <c r="K46" s="44"/>
      <c r="L46" s="1">
        <f t="shared" si="14"/>
        <v>1623.5</v>
      </c>
      <c r="M46" s="5">
        <f t="shared" si="15"/>
        <v>1719</v>
      </c>
      <c r="N46" s="1">
        <f t="shared" si="16"/>
        <v>1814.5</v>
      </c>
      <c r="O46" s="1">
        <f t="shared" si="17"/>
        <v>1910</v>
      </c>
      <c r="P46" s="45">
        <f t="shared" si="18"/>
        <v>188.48167539267016</v>
      </c>
    </row>
    <row r="47" spans="1:16" ht="15.6" x14ac:dyDescent="0.3">
      <c r="A47" s="1"/>
      <c r="B47" s="1" t="s">
        <v>41</v>
      </c>
      <c r="C47" s="1">
        <f t="shared" si="8"/>
        <v>125</v>
      </c>
      <c r="D47" s="1">
        <v>5</v>
      </c>
      <c r="E47" s="1">
        <v>25</v>
      </c>
      <c r="F47" s="1">
        <v>1440</v>
      </c>
      <c r="G47" s="7">
        <f t="shared" si="11"/>
        <v>36000</v>
      </c>
      <c r="H47" s="16">
        <v>2450</v>
      </c>
      <c r="I47" s="23">
        <f t="shared" si="12"/>
        <v>61250</v>
      </c>
      <c r="J47" s="23">
        <f t="shared" si="13"/>
        <v>25250</v>
      </c>
      <c r="K47" s="44"/>
      <c r="L47" s="7">
        <f t="shared" si="14"/>
        <v>2448</v>
      </c>
      <c r="M47" s="5">
        <f t="shared" si="15"/>
        <v>2592</v>
      </c>
      <c r="N47" s="7">
        <f t="shared" si="16"/>
        <v>2736</v>
      </c>
      <c r="O47" s="7">
        <f t="shared" si="17"/>
        <v>2880</v>
      </c>
      <c r="P47" s="45">
        <f t="shared" si="18"/>
        <v>170.13888888888889</v>
      </c>
    </row>
    <row r="48" spans="1:16" ht="15.6" x14ac:dyDescent="0.3">
      <c r="A48" s="1"/>
      <c r="B48" s="7" t="s">
        <v>58</v>
      </c>
      <c r="C48" s="1">
        <f t="shared" si="8"/>
        <v>0</v>
      </c>
      <c r="D48" s="7"/>
      <c r="E48" s="7"/>
      <c r="F48" s="7">
        <v>0</v>
      </c>
      <c r="G48" s="7">
        <f t="shared" si="11"/>
        <v>0</v>
      </c>
      <c r="H48" s="16"/>
      <c r="I48" s="23">
        <f t="shared" si="12"/>
        <v>0</v>
      </c>
      <c r="J48" s="23">
        <f t="shared" si="13"/>
        <v>0</v>
      </c>
      <c r="K48" s="44"/>
      <c r="L48" s="1">
        <f t="shared" si="14"/>
        <v>0</v>
      </c>
      <c r="M48" s="5">
        <f t="shared" si="15"/>
        <v>0</v>
      </c>
      <c r="N48" s="1">
        <f t="shared" si="16"/>
        <v>0</v>
      </c>
      <c r="O48" s="1">
        <f t="shared" si="17"/>
        <v>0</v>
      </c>
      <c r="P48" s="45"/>
    </row>
    <row r="49" spans="1:16" ht="15.6" x14ac:dyDescent="0.3">
      <c r="A49" s="1"/>
      <c r="B49" s="1" t="s">
        <v>43</v>
      </c>
      <c r="C49" s="1">
        <f t="shared" si="8"/>
        <v>0</v>
      </c>
      <c r="D49" s="1">
        <v>1</v>
      </c>
      <c r="E49" s="1"/>
      <c r="F49" s="1">
        <v>320</v>
      </c>
      <c r="G49" s="7">
        <f t="shared" si="11"/>
        <v>0</v>
      </c>
      <c r="H49" s="16">
        <v>800</v>
      </c>
      <c r="I49" s="23">
        <f t="shared" si="12"/>
        <v>0</v>
      </c>
      <c r="J49" s="23">
        <f t="shared" si="13"/>
        <v>0</v>
      </c>
      <c r="K49" s="44"/>
      <c r="L49" s="1">
        <f t="shared" si="14"/>
        <v>544</v>
      </c>
      <c r="M49" s="5">
        <f t="shared" si="15"/>
        <v>576</v>
      </c>
      <c r="N49" s="1">
        <f t="shared" si="16"/>
        <v>608</v>
      </c>
      <c r="O49" s="1">
        <f t="shared" si="17"/>
        <v>640</v>
      </c>
      <c r="P49" s="45">
        <f>H49*100/F49</f>
        <v>250</v>
      </c>
    </row>
    <row r="50" spans="1:16" ht="15.6" x14ac:dyDescent="0.3">
      <c r="A50" s="1"/>
      <c r="B50" s="1" t="s">
        <v>44</v>
      </c>
      <c r="C50" s="1">
        <f t="shared" si="8"/>
        <v>0</v>
      </c>
      <c r="D50" s="1">
        <v>3</v>
      </c>
      <c r="E50" s="1"/>
      <c r="F50" s="1">
        <v>880</v>
      </c>
      <c r="G50" s="7">
        <f t="shared" si="11"/>
        <v>0</v>
      </c>
      <c r="H50" s="16">
        <v>1800</v>
      </c>
      <c r="I50" s="23">
        <f t="shared" si="12"/>
        <v>0</v>
      </c>
      <c r="J50" s="23">
        <f t="shared" si="13"/>
        <v>0</v>
      </c>
      <c r="K50" s="44"/>
      <c r="L50" s="1">
        <f t="shared" si="14"/>
        <v>1496</v>
      </c>
      <c r="M50" s="5">
        <f t="shared" si="15"/>
        <v>1584</v>
      </c>
      <c r="N50" s="1">
        <f t="shared" si="16"/>
        <v>1672</v>
      </c>
      <c r="O50" s="1">
        <f t="shared" si="17"/>
        <v>1760</v>
      </c>
      <c r="P50" s="45">
        <f>H50*100/F50</f>
        <v>204.54545454545453</v>
      </c>
    </row>
    <row r="51" spans="1:16" ht="15.6" x14ac:dyDescent="0.3">
      <c r="A51" s="1"/>
      <c r="B51" s="1" t="s">
        <v>48</v>
      </c>
      <c r="C51" s="1">
        <f t="shared" si="8"/>
        <v>100</v>
      </c>
      <c r="D51" s="1">
        <v>5</v>
      </c>
      <c r="E51" s="1">
        <v>20</v>
      </c>
      <c r="F51" s="1">
        <v>1330</v>
      </c>
      <c r="G51" s="7">
        <f t="shared" si="11"/>
        <v>26600</v>
      </c>
      <c r="H51" s="16">
        <v>2450</v>
      </c>
      <c r="I51" s="23">
        <f t="shared" si="12"/>
        <v>49000</v>
      </c>
      <c r="J51" s="23">
        <f t="shared" si="13"/>
        <v>22400</v>
      </c>
      <c r="K51" s="44"/>
      <c r="L51" s="7">
        <f t="shared" si="14"/>
        <v>2261</v>
      </c>
      <c r="M51" s="5">
        <f t="shared" si="15"/>
        <v>2394</v>
      </c>
      <c r="N51" s="7">
        <f t="shared" si="16"/>
        <v>2527</v>
      </c>
      <c r="O51" s="7">
        <f t="shared" si="17"/>
        <v>2660</v>
      </c>
      <c r="P51" s="45">
        <f>H51*100/F51</f>
        <v>184.21052631578948</v>
      </c>
    </row>
    <row r="52" spans="1:16" ht="28.8" x14ac:dyDescent="0.3">
      <c r="A52" s="1"/>
      <c r="B52" s="8" t="s">
        <v>42</v>
      </c>
      <c r="C52" s="1">
        <f t="shared" si="8"/>
        <v>0</v>
      </c>
      <c r="D52" s="8"/>
      <c r="E52" s="7"/>
      <c r="F52" s="7">
        <v>0</v>
      </c>
      <c r="G52" s="7">
        <f t="shared" si="11"/>
        <v>0</v>
      </c>
      <c r="H52" s="16"/>
      <c r="I52" s="23">
        <f t="shared" si="12"/>
        <v>0</v>
      </c>
      <c r="J52" s="23">
        <f t="shared" si="13"/>
        <v>0</v>
      </c>
      <c r="K52" s="44"/>
      <c r="L52" s="1">
        <f t="shared" si="14"/>
        <v>0</v>
      </c>
      <c r="M52" s="5">
        <f t="shared" si="15"/>
        <v>0</v>
      </c>
      <c r="N52" s="1">
        <f t="shared" si="16"/>
        <v>0</v>
      </c>
      <c r="O52" s="1">
        <f t="shared" si="17"/>
        <v>0</v>
      </c>
      <c r="P52" s="45"/>
    </row>
    <row r="53" spans="1:16" ht="15.6" x14ac:dyDescent="0.3">
      <c r="A53" s="1"/>
      <c r="B53" s="1" t="s">
        <v>43</v>
      </c>
      <c r="C53" s="1">
        <f t="shared" si="8"/>
        <v>0</v>
      </c>
      <c r="D53" s="1">
        <v>1</v>
      </c>
      <c r="E53" s="1"/>
      <c r="F53" s="1">
        <v>335</v>
      </c>
      <c r="G53" s="7">
        <f t="shared" si="11"/>
        <v>0</v>
      </c>
      <c r="H53" s="16">
        <v>800</v>
      </c>
      <c r="I53" s="23">
        <f t="shared" si="12"/>
        <v>0</v>
      </c>
      <c r="J53" s="23">
        <f t="shared" si="13"/>
        <v>0</v>
      </c>
      <c r="K53" s="44"/>
      <c r="L53" s="1">
        <f t="shared" si="14"/>
        <v>569.5</v>
      </c>
      <c r="M53" s="5">
        <f t="shared" si="15"/>
        <v>603</v>
      </c>
      <c r="N53" s="1">
        <f t="shared" si="16"/>
        <v>636.5</v>
      </c>
      <c r="O53" s="1">
        <f t="shared" si="17"/>
        <v>670</v>
      </c>
      <c r="P53" s="45">
        <f>H53*100/F53</f>
        <v>238.80597014925374</v>
      </c>
    </row>
    <row r="54" spans="1:16" ht="15.6" x14ac:dyDescent="0.3">
      <c r="A54" s="1"/>
      <c r="B54" s="1" t="s">
        <v>44</v>
      </c>
      <c r="C54" s="1">
        <f t="shared" si="8"/>
        <v>0</v>
      </c>
      <c r="D54" s="1">
        <v>3</v>
      </c>
      <c r="E54" s="1"/>
      <c r="F54" s="1">
        <v>990</v>
      </c>
      <c r="G54" s="7">
        <f t="shared" si="11"/>
        <v>0</v>
      </c>
      <c r="H54" s="16">
        <v>1800</v>
      </c>
      <c r="I54" s="23">
        <f t="shared" si="12"/>
        <v>0</v>
      </c>
      <c r="J54" s="23">
        <f t="shared" si="13"/>
        <v>0</v>
      </c>
      <c r="K54" s="44"/>
      <c r="L54" s="1">
        <f t="shared" si="14"/>
        <v>1683</v>
      </c>
      <c r="M54" s="5">
        <f t="shared" si="15"/>
        <v>1782</v>
      </c>
      <c r="N54" s="1">
        <f t="shared" si="16"/>
        <v>1881</v>
      </c>
      <c r="O54" s="1">
        <f t="shared" si="17"/>
        <v>1980</v>
      </c>
      <c r="P54" s="45">
        <f>H54*100/F54</f>
        <v>181.81818181818181</v>
      </c>
    </row>
    <row r="55" spans="1:16" ht="15.6" x14ac:dyDescent="0.3">
      <c r="A55" s="1"/>
      <c r="B55" s="1" t="s">
        <v>48</v>
      </c>
      <c r="C55" s="1">
        <f t="shared" si="8"/>
        <v>50</v>
      </c>
      <c r="D55" s="1">
        <v>5</v>
      </c>
      <c r="E55" s="1">
        <v>10</v>
      </c>
      <c r="F55" s="1">
        <v>1540</v>
      </c>
      <c r="G55" s="7">
        <f t="shared" si="11"/>
        <v>15400</v>
      </c>
      <c r="H55" s="16">
        <v>2450</v>
      </c>
      <c r="I55" s="23">
        <f t="shared" si="12"/>
        <v>24500</v>
      </c>
      <c r="J55" s="23">
        <f t="shared" si="13"/>
        <v>9100</v>
      </c>
      <c r="K55" s="44"/>
      <c r="L55" s="7">
        <f t="shared" si="14"/>
        <v>2618</v>
      </c>
      <c r="M55" s="5">
        <f t="shared" si="15"/>
        <v>2772</v>
      </c>
      <c r="N55" s="7">
        <f t="shared" si="16"/>
        <v>2926</v>
      </c>
      <c r="O55" s="7">
        <f t="shared" si="17"/>
        <v>3080</v>
      </c>
      <c r="P55" s="45">
        <f>H55*100/F55</f>
        <v>159.09090909090909</v>
      </c>
    </row>
    <row r="56" spans="1:16" ht="15.6" x14ac:dyDescent="0.3">
      <c r="A56" s="1"/>
      <c r="B56" s="7" t="s">
        <v>45</v>
      </c>
      <c r="C56" s="1">
        <f t="shared" si="8"/>
        <v>0</v>
      </c>
      <c r="D56" s="7"/>
      <c r="E56" s="7"/>
      <c r="F56" s="7">
        <v>0</v>
      </c>
      <c r="G56" s="7">
        <f t="shared" si="11"/>
        <v>0</v>
      </c>
      <c r="H56" s="16"/>
      <c r="I56" s="23">
        <f t="shared" si="12"/>
        <v>0</v>
      </c>
      <c r="J56" s="23">
        <f t="shared" si="13"/>
        <v>0</v>
      </c>
      <c r="K56" s="44"/>
      <c r="L56" s="1">
        <f t="shared" si="14"/>
        <v>0</v>
      </c>
      <c r="M56" s="5">
        <f t="shared" si="15"/>
        <v>0</v>
      </c>
      <c r="N56" s="1">
        <f t="shared" si="16"/>
        <v>0</v>
      </c>
      <c r="O56" s="1">
        <f t="shared" si="17"/>
        <v>0</v>
      </c>
      <c r="P56" s="45"/>
    </row>
    <row r="57" spans="1:16" ht="15.6" x14ac:dyDescent="0.3">
      <c r="A57" s="1"/>
      <c r="B57" s="1" t="s">
        <v>71</v>
      </c>
      <c r="C57" s="1">
        <f t="shared" si="8"/>
        <v>15</v>
      </c>
      <c r="D57" s="1">
        <v>1</v>
      </c>
      <c r="E57" s="1">
        <v>15</v>
      </c>
      <c r="F57" s="1">
        <v>335</v>
      </c>
      <c r="G57" s="7">
        <f t="shared" si="11"/>
        <v>5025</v>
      </c>
      <c r="H57" s="16">
        <v>700</v>
      </c>
      <c r="I57" s="23">
        <f t="shared" si="12"/>
        <v>10500</v>
      </c>
      <c r="J57" s="23">
        <f t="shared" si="13"/>
        <v>5475</v>
      </c>
      <c r="K57" s="44"/>
      <c r="L57" s="7">
        <f t="shared" si="14"/>
        <v>569.5</v>
      </c>
      <c r="M57" s="5">
        <f t="shared" si="15"/>
        <v>603</v>
      </c>
      <c r="N57" s="7">
        <f t="shared" si="16"/>
        <v>636.5</v>
      </c>
      <c r="O57" s="7">
        <f t="shared" si="17"/>
        <v>670</v>
      </c>
      <c r="P57" s="45">
        <f>H57*100/F57</f>
        <v>208.955223880597</v>
      </c>
    </row>
    <row r="58" spans="1:16" ht="15.6" x14ac:dyDescent="0.3">
      <c r="A58" s="1"/>
      <c r="B58" s="1" t="s">
        <v>72</v>
      </c>
      <c r="C58" s="1">
        <f t="shared" si="8"/>
        <v>15</v>
      </c>
      <c r="D58" s="1">
        <v>1</v>
      </c>
      <c r="E58" s="1">
        <v>15</v>
      </c>
      <c r="F58" s="1">
        <v>650</v>
      </c>
      <c r="G58" s="7">
        <f t="shared" si="11"/>
        <v>9750</v>
      </c>
      <c r="H58" s="16">
        <v>1000</v>
      </c>
      <c r="I58" s="23">
        <f t="shared" si="12"/>
        <v>15000</v>
      </c>
      <c r="J58" s="23">
        <f t="shared" si="13"/>
        <v>5250</v>
      </c>
      <c r="K58" s="44"/>
      <c r="L58" s="7">
        <f t="shared" si="14"/>
        <v>1105</v>
      </c>
      <c r="M58" s="5">
        <f t="shared" si="15"/>
        <v>1170</v>
      </c>
      <c r="N58" s="7">
        <f t="shared" si="16"/>
        <v>1235</v>
      </c>
      <c r="O58" s="7">
        <f t="shared" si="17"/>
        <v>1300</v>
      </c>
      <c r="P58" s="45">
        <f>H58*100/F58</f>
        <v>153.84615384615384</v>
      </c>
    </row>
    <row r="59" spans="1:16" ht="15.6" x14ac:dyDescent="0.3">
      <c r="A59" s="1"/>
      <c r="B59" s="7" t="s">
        <v>46</v>
      </c>
      <c r="C59" s="1">
        <f t="shared" si="8"/>
        <v>0</v>
      </c>
      <c r="D59" s="7"/>
      <c r="E59" s="7"/>
      <c r="F59" s="7">
        <v>0</v>
      </c>
      <c r="G59" s="7">
        <f t="shared" si="11"/>
        <v>0</v>
      </c>
      <c r="H59" s="16"/>
      <c r="I59" s="23">
        <f t="shared" si="12"/>
        <v>0</v>
      </c>
      <c r="J59" s="23">
        <f t="shared" si="13"/>
        <v>0</v>
      </c>
      <c r="K59" s="44"/>
      <c r="L59" s="1">
        <f t="shared" si="14"/>
        <v>0</v>
      </c>
      <c r="M59" s="5">
        <f t="shared" si="15"/>
        <v>0</v>
      </c>
      <c r="N59" s="1">
        <f t="shared" si="16"/>
        <v>0</v>
      </c>
      <c r="O59" s="1">
        <f t="shared" si="17"/>
        <v>0</v>
      </c>
      <c r="P59" s="45"/>
    </row>
    <row r="60" spans="1:16" ht="15.6" x14ac:dyDescent="0.3">
      <c r="A60" s="1"/>
      <c r="B60" s="1" t="s">
        <v>43</v>
      </c>
      <c r="C60" s="1">
        <f t="shared" si="8"/>
        <v>0</v>
      </c>
      <c r="D60" s="1">
        <v>1</v>
      </c>
      <c r="E60" s="1"/>
      <c r="F60" s="1">
        <v>365</v>
      </c>
      <c r="G60" s="7">
        <f t="shared" si="11"/>
        <v>0</v>
      </c>
      <c r="H60" s="16">
        <v>700</v>
      </c>
      <c r="I60" s="23">
        <f t="shared" si="12"/>
        <v>0</v>
      </c>
      <c r="J60" s="23">
        <f t="shared" si="13"/>
        <v>0</v>
      </c>
      <c r="K60" s="44"/>
      <c r="L60" s="1">
        <f t="shared" si="14"/>
        <v>620.5</v>
      </c>
      <c r="M60" s="5">
        <f t="shared" si="15"/>
        <v>657</v>
      </c>
      <c r="N60" s="1">
        <f t="shared" si="16"/>
        <v>693.5</v>
      </c>
      <c r="O60" s="1">
        <f t="shared" si="17"/>
        <v>730</v>
      </c>
      <c r="P60" s="45">
        <f>H60*100/F60</f>
        <v>191.78082191780823</v>
      </c>
    </row>
    <row r="61" spans="1:16" ht="15.6" x14ac:dyDescent="0.3">
      <c r="A61" s="1"/>
      <c r="B61" s="1" t="s">
        <v>44</v>
      </c>
      <c r="C61" s="1">
        <f t="shared" si="8"/>
        <v>0</v>
      </c>
      <c r="D61" s="1">
        <v>3</v>
      </c>
      <c r="E61" s="1"/>
      <c r="F61" s="1">
        <v>865</v>
      </c>
      <c r="G61" s="7">
        <f t="shared" si="11"/>
        <v>0</v>
      </c>
      <c r="H61" s="16">
        <v>1700</v>
      </c>
      <c r="I61" s="23">
        <f t="shared" si="12"/>
        <v>0</v>
      </c>
      <c r="J61" s="23">
        <f t="shared" si="13"/>
        <v>0</v>
      </c>
      <c r="K61" s="44"/>
      <c r="L61" s="1">
        <f t="shared" si="14"/>
        <v>1470.5</v>
      </c>
      <c r="M61" s="5">
        <f t="shared" si="15"/>
        <v>1557</v>
      </c>
      <c r="N61" s="1">
        <f t="shared" si="16"/>
        <v>1643.5</v>
      </c>
      <c r="O61" s="1">
        <f t="shared" si="17"/>
        <v>1730</v>
      </c>
      <c r="P61" s="45">
        <f>H61*100/F61</f>
        <v>196.53179190751445</v>
      </c>
    </row>
    <row r="62" spans="1:16" ht="15.6" x14ac:dyDescent="0.3">
      <c r="A62" s="1"/>
      <c r="B62" s="1" t="s">
        <v>48</v>
      </c>
      <c r="C62" s="1">
        <f t="shared" si="8"/>
        <v>55</v>
      </c>
      <c r="D62" s="1">
        <v>5</v>
      </c>
      <c r="E62" s="1">
        <v>11</v>
      </c>
      <c r="F62" s="1">
        <v>1300</v>
      </c>
      <c r="G62" s="7">
        <f t="shared" si="11"/>
        <v>14300</v>
      </c>
      <c r="H62" s="16">
        <v>2200</v>
      </c>
      <c r="I62" s="23">
        <f t="shared" si="12"/>
        <v>24200</v>
      </c>
      <c r="J62" s="23">
        <f t="shared" si="13"/>
        <v>9900</v>
      </c>
      <c r="K62" s="44"/>
      <c r="L62" s="7">
        <f t="shared" si="14"/>
        <v>2210</v>
      </c>
      <c r="M62" s="5">
        <f t="shared" si="15"/>
        <v>2340</v>
      </c>
      <c r="N62" s="7">
        <f t="shared" si="16"/>
        <v>2470</v>
      </c>
      <c r="O62" s="7">
        <f t="shared" si="17"/>
        <v>2600</v>
      </c>
      <c r="P62" s="45">
        <f>H62*100/F62</f>
        <v>169.23076923076923</v>
      </c>
    </row>
    <row r="63" spans="1:16" ht="15.6" x14ac:dyDescent="0.3">
      <c r="A63" s="1"/>
      <c r="B63" s="7" t="s">
        <v>47</v>
      </c>
      <c r="C63" s="1">
        <f t="shared" si="8"/>
        <v>0</v>
      </c>
      <c r="D63" s="7"/>
      <c r="E63" s="7"/>
      <c r="F63" s="7">
        <v>0</v>
      </c>
      <c r="G63" s="7">
        <f t="shared" si="11"/>
        <v>0</v>
      </c>
      <c r="H63" s="16"/>
      <c r="I63" s="23">
        <f t="shared" si="12"/>
        <v>0</v>
      </c>
      <c r="J63" s="23">
        <f t="shared" si="13"/>
        <v>0</v>
      </c>
      <c r="K63" s="44"/>
      <c r="L63" s="1">
        <f t="shared" si="14"/>
        <v>0</v>
      </c>
      <c r="M63" s="5">
        <f t="shared" si="15"/>
        <v>0</v>
      </c>
      <c r="N63" s="1">
        <f t="shared" si="16"/>
        <v>0</v>
      </c>
      <c r="O63" s="1">
        <f t="shared" si="17"/>
        <v>0</v>
      </c>
      <c r="P63" s="45"/>
    </row>
    <row r="64" spans="1:16" ht="15.6" x14ac:dyDescent="0.3">
      <c r="A64" s="1"/>
      <c r="B64" s="1" t="s">
        <v>43</v>
      </c>
      <c r="C64" s="1">
        <f t="shared" si="8"/>
        <v>0</v>
      </c>
      <c r="D64" s="1">
        <v>1</v>
      </c>
      <c r="E64" s="1"/>
      <c r="F64" s="1">
        <v>400</v>
      </c>
      <c r="G64" s="7">
        <f t="shared" si="11"/>
        <v>0</v>
      </c>
      <c r="H64" s="16">
        <v>700</v>
      </c>
      <c r="I64" s="23">
        <f t="shared" si="12"/>
        <v>0</v>
      </c>
      <c r="J64" s="23">
        <f t="shared" si="13"/>
        <v>0</v>
      </c>
      <c r="K64" s="44"/>
      <c r="L64" s="1">
        <f t="shared" si="14"/>
        <v>680</v>
      </c>
      <c r="M64" s="5">
        <f t="shared" si="15"/>
        <v>720</v>
      </c>
      <c r="N64" s="1">
        <f t="shared" si="16"/>
        <v>760</v>
      </c>
      <c r="O64" s="1">
        <f t="shared" si="17"/>
        <v>800</v>
      </c>
      <c r="P64" s="45">
        <f>H64*100/F64</f>
        <v>175</v>
      </c>
    </row>
    <row r="65" spans="1:21" ht="15.6" x14ac:dyDescent="0.3">
      <c r="A65" s="1"/>
      <c r="B65" s="1" t="s">
        <v>44</v>
      </c>
      <c r="C65" s="1">
        <f t="shared" si="8"/>
        <v>0</v>
      </c>
      <c r="D65" s="1">
        <v>3</v>
      </c>
      <c r="E65" s="1"/>
      <c r="F65" s="1">
        <v>890</v>
      </c>
      <c r="G65" s="7">
        <f t="shared" si="11"/>
        <v>0</v>
      </c>
      <c r="H65" s="16">
        <v>1700</v>
      </c>
      <c r="I65" s="23">
        <f t="shared" si="12"/>
        <v>0</v>
      </c>
      <c r="J65" s="23">
        <f t="shared" si="13"/>
        <v>0</v>
      </c>
      <c r="K65" s="44"/>
      <c r="L65" s="1">
        <f t="shared" si="14"/>
        <v>1513</v>
      </c>
      <c r="M65" s="5">
        <f t="shared" si="15"/>
        <v>1602</v>
      </c>
      <c r="N65" s="1">
        <f t="shared" si="16"/>
        <v>1691</v>
      </c>
      <c r="O65" s="1">
        <f t="shared" si="17"/>
        <v>1780</v>
      </c>
      <c r="P65" s="45">
        <f>H65*100/F65</f>
        <v>191.01123595505618</v>
      </c>
    </row>
    <row r="66" spans="1:21" ht="15.6" x14ac:dyDescent="0.3">
      <c r="A66" s="1"/>
      <c r="B66" s="1" t="s">
        <v>48</v>
      </c>
      <c r="C66" s="1">
        <f t="shared" si="8"/>
        <v>95</v>
      </c>
      <c r="D66" s="1">
        <v>5</v>
      </c>
      <c r="E66" s="1">
        <v>19</v>
      </c>
      <c r="F66" s="1">
        <v>1320</v>
      </c>
      <c r="G66" s="7">
        <f t="shared" si="11"/>
        <v>25080</v>
      </c>
      <c r="H66" s="16">
        <v>2200</v>
      </c>
      <c r="I66" s="23">
        <f t="shared" si="12"/>
        <v>41800</v>
      </c>
      <c r="J66" s="23">
        <f t="shared" si="13"/>
        <v>16720</v>
      </c>
      <c r="K66" s="44"/>
      <c r="L66" s="7">
        <f t="shared" si="14"/>
        <v>2244</v>
      </c>
      <c r="M66" s="5">
        <f t="shared" si="15"/>
        <v>2376</v>
      </c>
      <c r="N66" s="7">
        <f t="shared" si="16"/>
        <v>2508</v>
      </c>
      <c r="O66" s="7">
        <f t="shared" si="17"/>
        <v>2640</v>
      </c>
      <c r="P66" s="45">
        <f>H66*100/F66</f>
        <v>166.66666666666666</v>
      </c>
    </row>
    <row r="67" spans="1:21" ht="15.6" x14ac:dyDescent="0.3">
      <c r="A67" s="1"/>
      <c r="B67" s="7" t="s">
        <v>49</v>
      </c>
      <c r="C67" s="1">
        <f t="shared" si="8"/>
        <v>0</v>
      </c>
      <c r="D67" s="7"/>
      <c r="E67" s="7"/>
      <c r="F67" s="7">
        <v>0</v>
      </c>
      <c r="G67" s="7">
        <f t="shared" si="11"/>
        <v>0</v>
      </c>
      <c r="H67" s="16"/>
      <c r="I67" s="23">
        <f t="shared" si="12"/>
        <v>0</v>
      </c>
      <c r="J67" s="23">
        <f t="shared" si="13"/>
        <v>0</v>
      </c>
      <c r="K67" s="44"/>
      <c r="L67" s="1">
        <f t="shared" si="14"/>
        <v>0</v>
      </c>
      <c r="M67" s="5">
        <f t="shared" si="15"/>
        <v>0</v>
      </c>
      <c r="N67" s="1">
        <f t="shared" si="16"/>
        <v>0</v>
      </c>
      <c r="O67" s="1">
        <f t="shared" si="17"/>
        <v>0</v>
      </c>
      <c r="P67" s="45"/>
    </row>
    <row r="68" spans="1:21" ht="15.6" x14ac:dyDescent="0.3">
      <c r="A68" s="1"/>
      <c r="B68" s="1" t="s">
        <v>44</v>
      </c>
      <c r="C68" s="1">
        <f t="shared" si="8"/>
        <v>0</v>
      </c>
      <c r="D68" s="1">
        <v>3</v>
      </c>
      <c r="E68" s="1"/>
      <c r="F68" s="1">
        <v>1000</v>
      </c>
      <c r="G68" s="7">
        <f t="shared" si="11"/>
        <v>0</v>
      </c>
      <c r="H68" s="16">
        <v>1800</v>
      </c>
      <c r="I68" s="23">
        <f t="shared" si="12"/>
        <v>0</v>
      </c>
      <c r="J68" s="23">
        <f t="shared" si="13"/>
        <v>0</v>
      </c>
      <c r="K68" s="44"/>
      <c r="L68" s="1">
        <f t="shared" si="14"/>
        <v>1700</v>
      </c>
      <c r="M68" s="5">
        <f t="shared" si="15"/>
        <v>1800</v>
      </c>
      <c r="N68" s="1">
        <f t="shared" si="16"/>
        <v>1900</v>
      </c>
      <c r="O68" s="1">
        <f t="shared" si="17"/>
        <v>2000</v>
      </c>
      <c r="P68" s="45">
        <f>H68*100/F68</f>
        <v>180</v>
      </c>
    </row>
    <row r="69" spans="1:21" ht="15.6" x14ac:dyDescent="0.3">
      <c r="A69" s="1"/>
      <c r="B69" s="1" t="s">
        <v>48</v>
      </c>
      <c r="C69" s="1">
        <f t="shared" si="8"/>
        <v>250</v>
      </c>
      <c r="D69" s="1">
        <v>5</v>
      </c>
      <c r="E69" s="1">
        <v>50</v>
      </c>
      <c r="F69" s="1">
        <v>1510</v>
      </c>
      <c r="G69" s="7">
        <f t="shared" ref="G69:G80" si="19">E69*F69</f>
        <v>75500</v>
      </c>
      <c r="H69" s="16">
        <v>2500</v>
      </c>
      <c r="I69" s="23">
        <f t="shared" si="12"/>
        <v>125000</v>
      </c>
      <c r="J69" s="23">
        <f t="shared" si="13"/>
        <v>49500</v>
      </c>
      <c r="K69" s="44"/>
      <c r="L69" s="7">
        <f t="shared" si="14"/>
        <v>2567</v>
      </c>
      <c r="M69" s="5">
        <f t="shared" si="15"/>
        <v>2718</v>
      </c>
      <c r="N69" s="7">
        <f t="shared" si="16"/>
        <v>2869</v>
      </c>
      <c r="O69" s="7">
        <f t="shared" si="17"/>
        <v>3020</v>
      </c>
      <c r="P69" s="45">
        <f>H69*100/F69</f>
        <v>165.56291390728478</v>
      </c>
    </row>
    <row r="70" spans="1:21" ht="15.6" x14ac:dyDescent="0.3">
      <c r="A70" s="1"/>
      <c r="B70" s="7" t="s">
        <v>50</v>
      </c>
      <c r="C70" s="1">
        <f t="shared" si="8"/>
        <v>0</v>
      </c>
      <c r="D70" s="7"/>
      <c r="E70" s="7"/>
      <c r="F70" s="7">
        <v>0</v>
      </c>
      <c r="G70" s="7">
        <f t="shared" si="19"/>
        <v>0</v>
      </c>
      <c r="H70" s="16"/>
      <c r="I70" s="23">
        <f t="shared" ref="I70:I80" si="20">H70*E70</f>
        <v>0</v>
      </c>
      <c r="J70" s="23">
        <f t="shared" ref="J70:J80" si="21">I70-G70</f>
        <v>0</v>
      </c>
      <c r="K70" s="44"/>
      <c r="L70" s="1">
        <f t="shared" si="14"/>
        <v>0</v>
      </c>
      <c r="M70" s="5">
        <f t="shared" si="15"/>
        <v>0</v>
      </c>
      <c r="N70" s="1">
        <f t="shared" si="16"/>
        <v>0</v>
      </c>
      <c r="O70" s="1">
        <f t="shared" si="17"/>
        <v>0</v>
      </c>
      <c r="P70" s="45"/>
    </row>
    <row r="71" spans="1:21" ht="15.6" x14ac:dyDescent="0.3">
      <c r="A71" s="1"/>
      <c r="B71" s="1" t="s">
        <v>43</v>
      </c>
      <c r="C71" s="1">
        <f t="shared" si="8"/>
        <v>0</v>
      </c>
      <c r="D71" s="1">
        <v>1</v>
      </c>
      <c r="E71" s="1"/>
      <c r="F71" s="1">
        <v>320</v>
      </c>
      <c r="G71" s="7">
        <f t="shared" si="19"/>
        <v>0</v>
      </c>
      <c r="H71" s="16">
        <v>700</v>
      </c>
      <c r="I71" s="23">
        <f t="shared" si="20"/>
        <v>0</v>
      </c>
      <c r="J71" s="23">
        <f t="shared" si="21"/>
        <v>0</v>
      </c>
      <c r="K71" s="44"/>
      <c r="L71" s="1">
        <f t="shared" si="14"/>
        <v>544</v>
      </c>
      <c r="M71" s="5">
        <f t="shared" si="15"/>
        <v>576</v>
      </c>
      <c r="N71" s="1">
        <f t="shared" si="16"/>
        <v>608</v>
      </c>
      <c r="O71" s="1">
        <f t="shared" si="17"/>
        <v>640</v>
      </c>
      <c r="P71" s="45">
        <f>H71*100/F71</f>
        <v>218.75</v>
      </c>
    </row>
    <row r="72" spans="1:21" ht="15.6" x14ac:dyDescent="0.3">
      <c r="A72" s="1"/>
      <c r="B72" s="1" t="s">
        <v>44</v>
      </c>
      <c r="C72" s="1">
        <f t="shared" ref="C72:C80" si="22">E72*D72</f>
        <v>0</v>
      </c>
      <c r="D72" s="1">
        <v>3</v>
      </c>
      <c r="E72" s="1"/>
      <c r="F72" s="1">
        <v>880</v>
      </c>
      <c r="G72" s="7">
        <f t="shared" si="19"/>
        <v>0</v>
      </c>
      <c r="H72" s="16">
        <v>1700</v>
      </c>
      <c r="I72" s="23">
        <f t="shared" si="20"/>
        <v>0</v>
      </c>
      <c r="J72" s="23">
        <f t="shared" si="21"/>
        <v>0</v>
      </c>
      <c r="K72" s="44"/>
      <c r="L72" s="1">
        <f t="shared" ref="L72:L80" si="23">F72*170%</f>
        <v>1496</v>
      </c>
      <c r="M72" s="5">
        <f t="shared" ref="M72:M80" si="24">F72*180%</f>
        <v>1584</v>
      </c>
      <c r="N72" s="1">
        <f t="shared" ref="N72:N80" si="25">F72*190%</f>
        <v>1672</v>
      </c>
      <c r="O72" s="1">
        <f t="shared" ref="O72:O80" si="26">F72*200%</f>
        <v>1760</v>
      </c>
      <c r="P72" s="45">
        <f>H72*100/F72</f>
        <v>193.18181818181819</v>
      </c>
    </row>
    <row r="73" spans="1:21" ht="15.6" x14ac:dyDescent="0.3">
      <c r="A73" s="1"/>
      <c r="B73" s="1" t="s">
        <v>48</v>
      </c>
      <c r="C73" s="1">
        <f t="shared" si="22"/>
        <v>50</v>
      </c>
      <c r="D73" s="1">
        <v>5</v>
      </c>
      <c r="E73" s="1">
        <v>10</v>
      </c>
      <c r="F73" s="1">
        <v>1330</v>
      </c>
      <c r="G73" s="7">
        <f t="shared" si="19"/>
        <v>13300</v>
      </c>
      <c r="H73" s="16">
        <v>2200</v>
      </c>
      <c r="I73" s="23">
        <f t="shared" si="20"/>
        <v>22000</v>
      </c>
      <c r="J73" s="23">
        <f t="shared" si="21"/>
        <v>8700</v>
      </c>
      <c r="K73" s="44"/>
      <c r="L73" s="7">
        <f t="shared" si="23"/>
        <v>2261</v>
      </c>
      <c r="M73" s="5">
        <f t="shared" si="24"/>
        <v>2394</v>
      </c>
      <c r="N73" s="7">
        <f t="shared" si="25"/>
        <v>2527</v>
      </c>
      <c r="O73" s="7">
        <f t="shared" si="26"/>
        <v>2660</v>
      </c>
      <c r="P73" s="45">
        <f>H73*100/F73</f>
        <v>165.41353383458647</v>
      </c>
    </row>
    <row r="74" spans="1:21" ht="28.8" x14ac:dyDescent="0.3">
      <c r="A74" s="1"/>
      <c r="B74" s="2" t="s">
        <v>51</v>
      </c>
      <c r="C74" s="1">
        <f t="shared" si="22"/>
        <v>0</v>
      </c>
      <c r="D74" s="2"/>
      <c r="E74" s="7"/>
      <c r="F74" s="7">
        <v>0</v>
      </c>
      <c r="G74" s="7">
        <f t="shared" si="19"/>
        <v>0</v>
      </c>
      <c r="H74" s="16"/>
      <c r="I74" s="23">
        <f t="shared" si="20"/>
        <v>0</v>
      </c>
      <c r="J74" s="23">
        <f t="shared" si="21"/>
        <v>0</v>
      </c>
      <c r="K74" s="44"/>
      <c r="L74" s="1">
        <f t="shared" si="23"/>
        <v>0</v>
      </c>
      <c r="M74" s="5">
        <f t="shared" si="24"/>
        <v>0</v>
      </c>
      <c r="N74" s="1">
        <f t="shared" si="25"/>
        <v>0</v>
      </c>
      <c r="O74" s="1">
        <f t="shared" si="26"/>
        <v>0</v>
      </c>
      <c r="P74" s="45"/>
      <c r="U74" s="15"/>
    </row>
    <row r="75" spans="1:21" ht="15.6" x14ac:dyDescent="0.3">
      <c r="A75" s="1"/>
      <c r="B75" s="1" t="s">
        <v>43</v>
      </c>
      <c r="C75" s="1">
        <f t="shared" si="22"/>
        <v>0</v>
      </c>
      <c r="D75" s="1">
        <v>1</v>
      </c>
      <c r="E75" s="1"/>
      <c r="F75" s="1">
        <v>310</v>
      </c>
      <c r="G75" s="7">
        <f t="shared" si="19"/>
        <v>0</v>
      </c>
      <c r="H75" s="16">
        <v>700</v>
      </c>
      <c r="I75" s="23">
        <f t="shared" si="20"/>
        <v>0</v>
      </c>
      <c r="J75" s="23">
        <f t="shared" si="21"/>
        <v>0</v>
      </c>
      <c r="K75" s="44"/>
      <c r="L75" s="1">
        <f t="shared" si="23"/>
        <v>527</v>
      </c>
      <c r="M75" s="5">
        <f t="shared" si="24"/>
        <v>558</v>
      </c>
      <c r="N75" s="1">
        <f t="shared" si="25"/>
        <v>589</v>
      </c>
      <c r="O75" s="1">
        <f t="shared" si="26"/>
        <v>620</v>
      </c>
      <c r="P75" s="45">
        <f>H75*100/F75</f>
        <v>225.80645161290323</v>
      </c>
      <c r="U75" s="15"/>
    </row>
    <row r="76" spans="1:21" ht="15.6" x14ac:dyDescent="0.3">
      <c r="A76" s="1"/>
      <c r="B76" s="1" t="s">
        <v>44</v>
      </c>
      <c r="C76" s="1">
        <f t="shared" si="22"/>
        <v>0</v>
      </c>
      <c r="D76" s="1">
        <v>3</v>
      </c>
      <c r="E76" s="1"/>
      <c r="F76" s="1">
        <v>690</v>
      </c>
      <c r="G76" s="7">
        <f t="shared" si="19"/>
        <v>0</v>
      </c>
      <c r="H76" s="16">
        <v>1700</v>
      </c>
      <c r="I76" s="23">
        <f t="shared" si="20"/>
        <v>0</v>
      </c>
      <c r="J76" s="23">
        <f t="shared" si="21"/>
        <v>0</v>
      </c>
      <c r="K76" s="44"/>
      <c r="L76" s="1">
        <f t="shared" si="23"/>
        <v>1173</v>
      </c>
      <c r="M76" s="5">
        <f t="shared" si="24"/>
        <v>1242</v>
      </c>
      <c r="N76" s="1">
        <f t="shared" si="25"/>
        <v>1311</v>
      </c>
      <c r="O76" s="1">
        <f t="shared" si="26"/>
        <v>1380</v>
      </c>
      <c r="P76" s="45">
        <f>H76*100/F76</f>
        <v>246.37681159420291</v>
      </c>
      <c r="U76" s="15"/>
    </row>
    <row r="77" spans="1:21" ht="15.6" x14ac:dyDescent="0.3">
      <c r="A77" s="1"/>
      <c r="B77" s="1" t="s">
        <v>48</v>
      </c>
      <c r="C77" s="1">
        <f t="shared" si="22"/>
        <v>50</v>
      </c>
      <c r="D77" s="1">
        <v>5</v>
      </c>
      <c r="E77" s="1">
        <v>10</v>
      </c>
      <c r="F77" s="1">
        <v>1140</v>
      </c>
      <c r="G77" s="7">
        <f t="shared" si="19"/>
        <v>11400</v>
      </c>
      <c r="H77" s="16">
        <v>2200</v>
      </c>
      <c r="I77" s="23">
        <f t="shared" si="20"/>
        <v>22000</v>
      </c>
      <c r="J77" s="23">
        <f t="shared" si="21"/>
        <v>10600</v>
      </c>
      <c r="K77" s="44"/>
      <c r="L77" s="7">
        <f t="shared" si="23"/>
        <v>1938</v>
      </c>
      <c r="M77" s="5">
        <f t="shared" si="24"/>
        <v>2052</v>
      </c>
      <c r="N77" s="7">
        <f t="shared" si="25"/>
        <v>2166</v>
      </c>
      <c r="O77" s="7">
        <f t="shared" si="26"/>
        <v>2280</v>
      </c>
      <c r="P77" s="45">
        <f>H77*100/F77</f>
        <v>192.98245614035088</v>
      </c>
    </row>
    <row r="78" spans="1:21" ht="15.6" x14ac:dyDescent="0.3">
      <c r="A78" s="1"/>
      <c r="B78" s="2" t="s">
        <v>59</v>
      </c>
      <c r="C78" s="1">
        <f t="shared" si="22"/>
        <v>0</v>
      </c>
      <c r="D78" s="2"/>
      <c r="E78" s="7"/>
      <c r="F78" s="7">
        <v>0</v>
      </c>
      <c r="G78" s="7">
        <f t="shared" si="19"/>
        <v>0</v>
      </c>
      <c r="H78" s="16"/>
      <c r="I78" s="23">
        <f t="shared" si="20"/>
        <v>0</v>
      </c>
      <c r="J78" s="23">
        <f t="shared" si="21"/>
        <v>0</v>
      </c>
      <c r="K78" s="44"/>
      <c r="L78" s="1">
        <f t="shared" si="23"/>
        <v>0</v>
      </c>
      <c r="M78" s="5">
        <f t="shared" si="24"/>
        <v>0</v>
      </c>
      <c r="N78" s="1">
        <f t="shared" si="25"/>
        <v>0</v>
      </c>
      <c r="O78" s="1">
        <f t="shared" si="26"/>
        <v>0</v>
      </c>
      <c r="P78" s="45"/>
    </row>
    <row r="79" spans="1:21" ht="28.8" x14ac:dyDescent="0.3">
      <c r="A79" s="1"/>
      <c r="B79" s="14" t="s">
        <v>61</v>
      </c>
      <c r="C79" s="1">
        <f t="shared" si="22"/>
        <v>7</v>
      </c>
      <c r="D79" s="14">
        <v>0.5</v>
      </c>
      <c r="E79" s="5">
        <v>14</v>
      </c>
      <c r="F79" s="5">
        <v>200</v>
      </c>
      <c r="G79" s="7">
        <f t="shared" si="19"/>
        <v>2800</v>
      </c>
      <c r="H79" s="16">
        <v>600</v>
      </c>
      <c r="I79" s="23">
        <f t="shared" si="20"/>
        <v>8400</v>
      </c>
      <c r="J79" s="23">
        <f t="shared" si="21"/>
        <v>5600</v>
      </c>
      <c r="K79" s="44"/>
      <c r="L79" s="7">
        <f t="shared" si="23"/>
        <v>340</v>
      </c>
      <c r="M79" s="5">
        <f t="shared" si="24"/>
        <v>360</v>
      </c>
      <c r="N79" s="7">
        <f t="shared" si="25"/>
        <v>380</v>
      </c>
      <c r="O79" s="7">
        <f t="shared" si="26"/>
        <v>400</v>
      </c>
      <c r="P79" s="45">
        <f>H79*100/F79</f>
        <v>300</v>
      </c>
    </row>
    <row r="80" spans="1:21" ht="28.8" x14ac:dyDescent="0.3">
      <c r="A80" s="1"/>
      <c r="B80" s="14" t="s">
        <v>60</v>
      </c>
      <c r="C80" s="1">
        <f t="shared" si="22"/>
        <v>0</v>
      </c>
      <c r="D80" s="14">
        <v>0.5</v>
      </c>
      <c r="E80" s="5"/>
      <c r="F80" s="5">
        <v>180</v>
      </c>
      <c r="G80" s="7">
        <f t="shared" si="19"/>
        <v>0</v>
      </c>
      <c r="H80" s="16">
        <v>550</v>
      </c>
      <c r="I80" s="23">
        <f t="shared" si="20"/>
        <v>0</v>
      </c>
      <c r="J80" s="23">
        <f t="shared" si="21"/>
        <v>0</v>
      </c>
      <c r="K80" s="44"/>
      <c r="L80" s="7">
        <f t="shared" si="23"/>
        <v>306</v>
      </c>
      <c r="M80" s="5">
        <f t="shared" si="24"/>
        <v>324</v>
      </c>
      <c r="N80" s="7">
        <f t="shared" si="25"/>
        <v>342</v>
      </c>
      <c r="O80" s="7">
        <f t="shared" si="26"/>
        <v>360</v>
      </c>
      <c r="P80" s="45">
        <f>H80*100/F80</f>
        <v>305.55555555555554</v>
      </c>
    </row>
    <row r="81" spans="1:16" ht="15" x14ac:dyDescent="0.3">
      <c r="A81" s="1"/>
      <c r="B81" s="1"/>
      <c r="C81" s="1">
        <f>SUM(C6:C80)</f>
        <v>1502</v>
      </c>
      <c r="D81" s="1"/>
      <c r="E81" s="5">
        <f>SUM(E5:E80)</f>
        <v>341</v>
      </c>
      <c r="F81" s="1"/>
      <c r="G81" s="7"/>
      <c r="H81" s="22"/>
      <c r="I81" s="13">
        <f>SUM(I6:I80)</f>
        <v>721300</v>
      </c>
      <c r="J81" s="13">
        <f>SUM(J6:J80)</f>
        <v>341215</v>
      </c>
      <c r="K81" s="44"/>
      <c r="L81" s="1"/>
      <c r="M81" s="5"/>
      <c r="N81" s="1">
        <f t="shared" ref="N81" si="27">F81*200%</f>
        <v>0</v>
      </c>
      <c r="O81" s="1"/>
      <c r="P81" s="45"/>
    </row>
    <row r="82" spans="1:16" ht="15" x14ac:dyDescent="0.3">
      <c r="E82" s="5"/>
      <c r="G82" s="32">
        <f>SUM(G5:G81)</f>
        <v>380085</v>
      </c>
      <c r="H82" s="4"/>
      <c r="J82" s="1"/>
      <c r="K82" s="27"/>
    </row>
    <row r="83" spans="1:16" x14ac:dyDescent="0.3">
      <c r="I83" s="29">
        <v>0.04</v>
      </c>
      <c r="J83" s="10">
        <f>I81/100*4</f>
        <v>28852</v>
      </c>
    </row>
    <row r="84" spans="1:16" x14ac:dyDescent="0.3">
      <c r="I84" s="10" t="s">
        <v>65</v>
      </c>
      <c r="J84" s="10">
        <v>50000</v>
      </c>
    </row>
    <row r="85" spans="1:16" x14ac:dyDescent="0.3">
      <c r="I85" s="10" t="s">
        <v>66</v>
      </c>
      <c r="J85" s="10"/>
    </row>
    <row r="86" spans="1:16" x14ac:dyDescent="0.3">
      <c r="I86" s="29"/>
      <c r="J86" s="10"/>
    </row>
    <row r="87" spans="1:16" x14ac:dyDescent="0.3">
      <c r="J87" s="31">
        <f>I81-J83-J84</f>
        <v>642448</v>
      </c>
    </row>
    <row r="88" spans="1:16" x14ac:dyDescent="0.3">
      <c r="I88" s="30"/>
      <c r="J88">
        <f>G82</f>
        <v>380085</v>
      </c>
    </row>
    <row r="89" spans="1:16" x14ac:dyDescent="0.3">
      <c r="I89" s="18" t="s">
        <v>73</v>
      </c>
      <c r="J89" s="15">
        <f>J87-J88</f>
        <v>262363</v>
      </c>
      <c r="K89" s="1"/>
      <c r="L89" s="37" t="s">
        <v>70</v>
      </c>
    </row>
    <row r="90" spans="1:16" x14ac:dyDescent="0.3">
      <c r="K90" s="1"/>
      <c r="L90" s="34">
        <f>I81-J83</f>
        <v>692448</v>
      </c>
    </row>
    <row r="91" spans="1:16" x14ac:dyDescent="0.3">
      <c r="K91" s="1"/>
      <c r="L91" s="17"/>
    </row>
    <row r="92" spans="1:16" x14ac:dyDescent="0.3">
      <c r="K92" s="1"/>
      <c r="L92" s="17"/>
    </row>
    <row r="93" spans="1:16" x14ac:dyDescent="0.3">
      <c r="K93" s="1"/>
      <c r="L93" s="17"/>
    </row>
    <row r="94" spans="1:16" x14ac:dyDescent="0.3">
      <c r="K94" s="1"/>
      <c r="L94" s="17"/>
    </row>
    <row r="95" spans="1:16" x14ac:dyDescent="0.3">
      <c r="K95" s="38"/>
      <c r="L95" s="39">
        <f>L90-L91-L92-L93-L94</f>
        <v>692448</v>
      </c>
    </row>
  </sheetData>
  <mergeCells count="1">
    <mergeCell ref="L2:P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9A22-7BA2-457B-8B88-9C9598566A09}">
  <dimension ref="A2:U95"/>
  <sheetViews>
    <sheetView topLeftCell="A73" workbookViewId="0">
      <selection activeCell="A46" sqref="A1:XFD1048576"/>
    </sheetView>
  </sheetViews>
  <sheetFormatPr defaultColWidth="10.21875" defaultRowHeight="14.4" x14ac:dyDescent="0.3"/>
  <cols>
    <col min="2" max="2" width="30.21875" customWidth="1"/>
    <col min="3" max="3" width="5.5546875" bestFit="1" customWidth="1"/>
    <col min="4" max="4" width="7.77734375" customWidth="1"/>
    <col min="5" max="5" width="7.6640625" customWidth="1"/>
    <col min="6" max="6" width="7.21875" bestFit="1" customWidth="1"/>
    <col min="7" max="7" width="7.77734375" bestFit="1" customWidth="1"/>
    <col min="9" max="9" width="10.21875" style="1"/>
    <col min="13" max="13" width="10.21875" style="4"/>
    <col min="16" max="16" width="10.21875" style="7"/>
  </cols>
  <sheetData>
    <row r="2" spans="1:16" x14ac:dyDescent="0.3">
      <c r="L2" s="56" t="s">
        <v>75</v>
      </c>
      <c r="M2" s="56"/>
      <c r="N2" s="56"/>
      <c r="O2" s="56"/>
      <c r="P2" s="56"/>
    </row>
    <row r="3" spans="1:16" ht="103.8" customHeight="1" x14ac:dyDescent="0.3">
      <c r="A3" s="9"/>
      <c r="B3" s="3" t="s">
        <v>0</v>
      </c>
      <c r="C3" s="3" t="s">
        <v>74</v>
      </c>
      <c r="D3" s="3" t="s">
        <v>67</v>
      </c>
      <c r="E3" s="3" t="s">
        <v>52</v>
      </c>
      <c r="F3" s="3" t="s">
        <v>53</v>
      </c>
      <c r="G3" s="3" t="s">
        <v>54</v>
      </c>
      <c r="H3" s="21" t="s">
        <v>69</v>
      </c>
      <c r="I3" s="25" t="s">
        <v>64</v>
      </c>
      <c r="J3" s="26" t="s">
        <v>2</v>
      </c>
      <c r="L3" s="19">
        <v>1.7</v>
      </c>
      <c r="M3" s="19">
        <v>1.8</v>
      </c>
      <c r="N3" s="19">
        <v>1.9</v>
      </c>
      <c r="O3" s="19">
        <v>2</v>
      </c>
      <c r="P3" s="18" t="s">
        <v>63</v>
      </c>
    </row>
    <row r="4" spans="1:16" x14ac:dyDescent="0.3">
      <c r="A4" s="1"/>
      <c r="B4" s="1"/>
      <c r="C4" s="1"/>
      <c r="D4" s="1"/>
      <c r="E4" s="1"/>
      <c r="F4" s="6" t="s">
        <v>1</v>
      </c>
      <c r="G4" s="6"/>
      <c r="H4" s="1"/>
      <c r="J4" s="1"/>
    </row>
    <row r="5" spans="1:16" x14ac:dyDescent="0.3">
      <c r="A5" s="1"/>
      <c r="B5" s="2" t="s">
        <v>3</v>
      </c>
      <c r="C5" s="2"/>
      <c r="D5" s="2"/>
      <c r="E5" s="7"/>
      <c r="F5" s="7">
        <v>0</v>
      </c>
      <c r="G5" s="7">
        <f t="shared" ref="G5:G68" si="0">E5*F5</f>
        <v>0</v>
      </c>
      <c r="J5" s="1"/>
    </row>
    <row r="6" spans="1:16" ht="15.6" x14ac:dyDescent="0.3">
      <c r="A6" s="1"/>
      <c r="B6" s="1" t="s">
        <v>5</v>
      </c>
      <c r="C6" s="1">
        <f>E6*D6</f>
        <v>0</v>
      </c>
      <c r="D6" s="1">
        <v>0.5</v>
      </c>
      <c r="E6" s="1"/>
      <c r="F6" s="1">
        <v>220</v>
      </c>
      <c r="G6" s="7">
        <f t="shared" si="0"/>
        <v>0</v>
      </c>
      <c r="H6" s="16">
        <v>500</v>
      </c>
      <c r="I6" s="23">
        <f t="shared" ref="I6:I69" si="1">H6*E6</f>
        <v>0</v>
      </c>
      <c r="J6" s="23">
        <f t="shared" ref="J6:J69" si="2">I6-G6</f>
        <v>0</v>
      </c>
      <c r="K6" s="44"/>
      <c r="L6" s="1">
        <f t="shared" ref="L6:L69" si="3">F6*170%</f>
        <v>374</v>
      </c>
      <c r="M6" s="5">
        <f t="shared" ref="M6:M69" si="4">F6*180%</f>
        <v>396</v>
      </c>
      <c r="N6" s="1">
        <f t="shared" ref="N6:N69" si="5">F6*190%</f>
        <v>418</v>
      </c>
      <c r="O6" s="1">
        <f t="shared" ref="O6:O69" si="6">F6*200%</f>
        <v>440</v>
      </c>
      <c r="P6" s="45">
        <f t="shared" ref="P6:P17" si="7">H6*100/F6</f>
        <v>227.27272727272728</v>
      </c>
    </row>
    <row r="7" spans="1:16" ht="15.6" x14ac:dyDescent="0.3">
      <c r="A7" s="1"/>
      <c r="B7" s="1" t="s">
        <v>4</v>
      </c>
      <c r="C7" s="1">
        <f t="shared" ref="C7:C71" si="8">E7*D7</f>
        <v>0</v>
      </c>
      <c r="D7" s="1">
        <v>1</v>
      </c>
      <c r="E7" s="1"/>
      <c r="F7" s="1">
        <v>315</v>
      </c>
      <c r="G7" s="7">
        <f t="shared" si="0"/>
        <v>0</v>
      </c>
      <c r="H7" s="16">
        <v>700</v>
      </c>
      <c r="I7" s="23">
        <f t="shared" si="1"/>
        <v>0</v>
      </c>
      <c r="J7" s="23">
        <f t="shared" si="2"/>
        <v>0</v>
      </c>
      <c r="K7" s="44"/>
      <c r="L7" s="1">
        <f t="shared" si="3"/>
        <v>535.5</v>
      </c>
      <c r="M7" s="5">
        <f t="shared" si="4"/>
        <v>567</v>
      </c>
      <c r="N7" s="1">
        <f t="shared" si="5"/>
        <v>598.5</v>
      </c>
      <c r="O7" s="1">
        <f t="shared" si="6"/>
        <v>630</v>
      </c>
      <c r="P7" s="45">
        <f t="shared" si="7"/>
        <v>222.22222222222223</v>
      </c>
    </row>
    <row r="8" spans="1:16" ht="15.6" x14ac:dyDescent="0.3">
      <c r="A8" s="1"/>
      <c r="B8" s="1" t="s">
        <v>6</v>
      </c>
      <c r="C8" s="1">
        <f t="shared" si="8"/>
        <v>0</v>
      </c>
      <c r="D8" s="1">
        <v>3</v>
      </c>
      <c r="E8" s="1"/>
      <c r="F8" s="1">
        <v>860</v>
      </c>
      <c r="G8" s="7">
        <f t="shared" si="0"/>
        <v>0</v>
      </c>
      <c r="H8" s="16">
        <v>1700</v>
      </c>
      <c r="I8" s="23">
        <f t="shared" si="1"/>
        <v>0</v>
      </c>
      <c r="J8" s="23">
        <f t="shared" si="2"/>
        <v>0</v>
      </c>
      <c r="K8" s="44"/>
      <c r="L8" s="1">
        <f t="shared" si="3"/>
        <v>1462</v>
      </c>
      <c r="M8" s="5">
        <f t="shared" si="4"/>
        <v>1548</v>
      </c>
      <c r="N8" s="1">
        <f t="shared" si="5"/>
        <v>1634</v>
      </c>
      <c r="O8" s="1">
        <f t="shared" si="6"/>
        <v>1720</v>
      </c>
      <c r="P8" s="45">
        <f t="shared" si="7"/>
        <v>197.67441860465115</v>
      </c>
    </row>
    <row r="9" spans="1:16" ht="15.6" x14ac:dyDescent="0.3">
      <c r="A9" s="1"/>
      <c r="B9" s="1" t="s">
        <v>7</v>
      </c>
      <c r="C9" s="1">
        <f t="shared" si="8"/>
        <v>0</v>
      </c>
      <c r="D9" s="1">
        <v>5</v>
      </c>
      <c r="E9" s="1"/>
      <c r="F9" s="1">
        <v>1220</v>
      </c>
      <c r="G9" s="7">
        <f t="shared" si="0"/>
        <v>0</v>
      </c>
      <c r="H9" s="16">
        <v>2200</v>
      </c>
      <c r="I9" s="23">
        <f t="shared" si="1"/>
        <v>0</v>
      </c>
      <c r="J9" s="23">
        <f t="shared" si="2"/>
        <v>0</v>
      </c>
      <c r="K9" s="44"/>
      <c r="L9" s="7">
        <f t="shared" si="3"/>
        <v>2074</v>
      </c>
      <c r="M9" s="5">
        <f t="shared" si="4"/>
        <v>2196</v>
      </c>
      <c r="N9" s="7">
        <f t="shared" si="5"/>
        <v>2318</v>
      </c>
      <c r="O9" s="7">
        <f t="shared" si="6"/>
        <v>2440</v>
      </c>
      <c r="P9" s="45">
        <f t="shared" si="7"/>
        <v>180.32786885245901</v>
      </c>
    </row>
    <row r="10" spans="1:16" ht="15.6" x14ac:dyDescent="0.3">
      <c r="A10" s="1"/>
      <c r="B10" s="1" t="s">
        <v>8</v>
      </c>
      <c r="C10" s="1">
        <f t="shared" si="8"/>
        <v>0</v>
      </c>
      <c r="D10" s="1">
        <v>0.5</v>
      </c>
      <c r="E10" s="1"/>
      <c r="F10" s="1">
        <v>220</v>
      </c>
      <c r="G10" s="7">
        <f t="shared" si="0"/>
        <v>0</v>
      </c>
      <c r="H10" s="16">
        <v>500</v>
      </c>
      <c r="I10" s="23">
        <f t="shared" si="1"/>
        <v>0</v>
      </c>
      <c r="J10" s="23">
        <f t="shared" si="2"/>
        <v>0</v>
      </c>
      <c r="K10" s="44"/>
      <c r="L10" s="1">
        <f t="shared" si="3"/>
        <v>374</v>
      </c>
      <c r="M10" s="5">
        <f t="shared" si="4"/>
        <v>396</v>
      </c>
      <c r="N10" s="1">
        <f t="shared" si="5"/>
        <v>418</v>
      </c>
      <c r="O10" s="1">
        <f t="shared" si="6"/>
        <v>440</v>
      </c>
      <c r="P10" s="45">
        <f t="shared" si="7"/>
        <v>227.27272727272728</v>
      </c>
    </row>
    <row r="11" spans="1:16" ht="15.6" x14ac:dyDescent="0.3">
      <c r="A11" s="1"/>
      <c r="B11" s="1" t="s">
        <v>9</v>
      </c>
      <c r="C11" s="1">
        <f t="shared" si="8"/>
        <v>0</v>
      </c>
      <c r="D11" s="1">
        <v>1</v>
      </c>
      <c r="E11" s="1"/>
      <c r="F11" s="1">
        <v>315</v>
      </c>
      <c r="G11" s="7">
        <f t="shared" si="0"/>
        <v>0</v>
      </c>
      <c r="H11" s="16">
        <v>700</v>
      </c>
      <c r="I11" s="23">
        <f t="shared" si="1"/>
        <v>0</v>
      </c>
      <c r="J11" s="23">
        <f t="shared" si="2"/>
        <v>0</v>
      </c>
      <c r="K11" s="44"/>
      <c r="L11" s="1">
        <f t="shared" si="3"/>
        <v>535.5</v>
      </c>
      <c r="M11" s="5">
        <f t="shared" si="4"/>
        <v>567</v>
      </c>
      <c r="N11" s="1">
        <f t="shared" si="5"/>
        <v>598.5</v>
      </c>
      <c r="O11" s="1">
        <f t="shared" si="6"/>
        <v>630</v>
      </c>
      <c r="P11" s="45">
        <f t="shared" si="7"/>
        <v>222.22222222222223</v>
      </c>
    </row>
    <row r="12" spans="1:16" ht="15.6" x14ac:dyDescent="0.3">
      <c r="A12" s="1"/>
      <c r="B12" s="1" t="s">
        <v>10</v>
      </c>
      <c r="C12" s="1">
        <f t="shared" si="8"/>
        <v>0</v>
      </c>
      <c r="D12" s="1">
        <v>3</v>
      </c>
      <c r="E12" s="1"/>
      <c r="F12" s="1">
        <v>860</v>
      </c>
      <c r="G12" s="7">
        <f t="shared" si="0"/>
        <v>0</v>
      </c>
      <c r="H12" s="16">
        <v>1700</v>
      </c>
      <c r="I12" s="23">
        <f t="shared" si="1"/>
        <v>0</v>
      </c>
      <c r="J12" s="23">
        <f t="shared" si="2"/>
        <v>0</v>
      </c>
      <c r="K12" s="44"/>
      <c r="L12" s="1">
        <f t="shared" si="3"/>
        <v>1462</v>
      </c>
      <c r="M12" s="5">
        <f t="shared" si="4"/>
        <v>1548</v>
      </c>
      <c r="N12" s="1">
        <f t="shared" si="5"/>
        <v>1634</v>
      </c>
      <c r="O12" s="1">
        <f t="shared" si="6"/>
        <v>1720</v>
      </c>
      <c r="P12" s="45">
        <f t="shared" si="7"/>
        <v>197.67441860465115</v>
      </c>
    </row>
    <row r="13" spans="1:16" ht="15.6" x14ac:dyDescent="0.3">
      <c r="A13" s="1"/>
      <c r="B13" s="1" t="s">
        <v>11</v>
      </c>
      <c r="C13" s="1">
        <f t="shared" si="8"/>
        <v>0</v>
      </c>
      <c r="D13" s="1">
        <v>5</v>
      </c>
      <c r="E13" s="1"/>
      <c r="F13" s="1">
        <v>1220</v>
      </c>
      <c r="G13" s="7">
        <f t="shared" si="0"/>
        <v>0</v>
      </c>
      <c r="H13" s="16">
        <v>2200</v>
      </c>
      <c r="I13" s="23">
        <f t="shared" si="1"/>
        <v>0</v>
      </c>
      <c r="J13" s="23">
        <f t="shared" si="2"/>
        <v>0</v>
      </c>
      <c r="K13" s="44"/>
      <c r="L13" s="7">
        <f t="shared" si="3"/>
        <v>2074</v>
      </c>
      <c r="M13" s="5">
        <f t="shared" si="4"/>
        <v>2196</v>
      </c>
      <c r="N13" s="7">
        <f t="shared" si="5"/>
        <v>2318</v>
      </c>
      <c r="O13" s="7">
        <f t="shared" si="6"/>
        <v>2440</v>
      </c>
      <c r="P13" s="45">
        <f t="shared" si="7"/>
        <v>180.32786885245901</v>
      </c>
    </row>
    <row r="14" spans="1:16" ht="15.6" x14ac:dyDescent="0.3">
      <c r="A14" s="1"/>
      <c r="B14" s="1" t="s">
        <v>13</v>
      </c>
      <c r="C14" s="1">
        <f t="shared" si="8"/>
        <v>0</v>
      </c>
      <c r="D14" s="1">
        <v>0.5</v>
      </c>
      <c r="E14" s="1"/>
      <c r="F14" s="1">
        <v>220</v>
      </c>
      <c r="G14" s="7">
        <f t="shared" si="0"/>
        <v>0</v>
      </c>
      <c r="H14" s="16">
        <v>500</v>
      </c>
      <c r="I14" s="23">
        <f t="shared" si="1"/>
        <v>0</v>
      </c>
      <c r="J14" s="23">
        <f t="shared" si="2"/>
        <v>0</v>
      </c>
      <c r="K14" s="44"/>
      <c r="L14" s="1">
        <f t="shared" si="3"/>
        <v>374</v>
      </c>
      <c r="M14" s="5">
        <f t="shared" si="4"/>
        <v>396</v>
      </c>
      <c r="N14" s="1">
        <f t="shared" si="5"/>
        <v>418</v>
      </c>
      <c r="O14" s="1">
        <f t="shared" si="6"/>
        <v>440</v>
      </c>
      <c r="P14" s="45">
        <f t="shared" si="7"/>
        <v>227.27272727272728</v>
      </c>
    </row>
    <row r="15" spans="1:16" ht="15.6" x14ac:dyDescent="0.3">
      <c r="A15" s="1"/>
      <c r="B15" s="1" t="s">
        <v>12</v>
      </c>
      <c r="C15" s="1">
        <f t="shared" si="8"/>
        <v>0</v>
      </c>
      <c r="D15" s="1">
        <v>1</v>
      </c>
      <c r="E15" s="1"/>
      <c r="F15" s="1">
        <v>315</v>
      </c>
      <c r="G15" s="7">
        <f t="shared" si="0"/>
        <v>0</v>
      </c>
      <c r="H15" s="16">
        <v>700</v>
      </c>
      <c r="I15" s="23">
        <f t="shared" si="1"/>
        <v>0</v>
      </c>
      <c r="J15" s="23">
        <f t="shared" si="2"/>
        <v>0</v>
      </c>
      <c r="K15" s="44"/>
      <c r="L15" s="1">
        <f t="shared" si="3"/>
        <v>535.5</v>
      </c>
      <c r="M15" s="5">
        <f t="shared" si="4"/>
        <v>567</v>
      </c>
      <c r="N15" s="1">
        <f t="shared" si="5"/>
        <v>598.5</v>
      </c>
      <c r="O15" s="1">
        <f t="shared" si="6"/>
        <v>630</v>
      </c>
      <c r="P15" s="45">
        <f t="shared" si="7"/>
        <v>222.22222222222223</v>
      </c>
    </row>
    <row r="16" spans="1:16" ht="15.6" x14ac:dyDescent="0.3">
      <c r="A16" s="1"/>
      <c r="B16" s="1" t="s">
        <v>14</v>
      </c>
      <c r="C16" s="1">
        <f t="shared" si="8"/>
        <v>0</v>
      </c>
      <c r="D16" s="1">
        <v>3</v>
      </c>
      <c r="E16" s="1"/>
      <c r="F16" s="1">
        <v>860</v>
      </c>
      <c r="G16" s="7">
        <f t="shared" si="0"/>
        <v>0</v>
      </c>
      <c r="H16" s="16">
        <v>1700</v>
      </c>
      <c r="I16" s="23">
        <f t="shared" si="1"/>
        <v>0</v>
      </c>
      <c r="J16" s="23">
        <f t="shared" si="2"/>
        <v>0</v>
      </c>
      <c r="K16" s="44"/>
      <c r="L16" s="1">
        <f t="shared" si="3"/>
        <v>1462</v>
      </c>
      <c r="M16" s="5">
        <f t="shared" si="4"/>
        <v>1548</v>
      </c>
      <c r="N16" s="1">
        <f t="shared" si="5"/>
        <v>1634</v>
      </c>
      <c r="O16" s="1">
        <f t="shared" si="6"/>
        <v>1720</v>
      </c>
      <c r="P16" s="45">
        <f t="shared" si="7"/>
        <v>197.67441860465115</v>
      </c>
    </row>
    <row r="17" spans="1:16" ht="15.6" x14ac:dyDescent="0.3">
      <c r="A17" s="1"/>
      <c r="B17" s="1" t="s">
        <v>15</v>
      </c>
      <c r="C17" s="1">
        <f t="shared" si="8"/>
        <v>0</v>
      </c>
      <c r="D17" s="1">
        <v>5</v>
      </c>
      <c r="E17" s="1"/>
      <c r="F17" s="1">
        <v>1220</v>
      </c>
      <c r="G17" s="7">
        <f t="shared" si="0"/>
        <v>0</v>
      </c>
      <c r="H17" s="16">
        <v>2200</v>
      </c>
      <c r="I17" s="23">
        <f t="shared" si="1"/>
        <v>0</v>
      </c>
      <c r="J17" s="23">
        <f t="shared" si="2"/>
        <v>0</v>
      </c>
      <c r="K17" s="44"/>
      <c r="L17" s="7">
        <f t="shared" si="3"/>
        <v>2074</v>
      </c>
      <c r="M17" s="5">
        <f t="shared" si="4"/>
        <v>2196</v>
      </c>
      <c r="N17" s="7">
        <f t="shared" si="5"/>
        <v>2318</v>
      </c>
      <c r="O17" s="7">
        <f t="shared" si="6"/>
        <v>2440</v>
      </c>
      <c r="P17" s="45">
        <f t="shared" si="7"/>
        <v>180.32786885245901</v>
      </c>
    </row>
    <row r="18" spans="1:16" ht="15.6" x14ac:dyDescent="0.3">
      <c r="A18" s="1"/>
      <c r="B18" s="2" t="s">
        <v>16</v>
      </c>
      <c r="C18" s="1">
        <f t="shared" si="8"/>
        <v>0</v>
      </c>
      <c r="D18" s="2"/>
      <c r="E18" s="7"/>
      <c r="F18" s="7">
        <v>0</v>
      </c>
      <c r="G18" s="7">
        <f t="shared" si="0"/>
        <v>0</v>
      </c>
      <c r="H18" s="16"/>
      <c r="I18" s="23">
        <f t="shared" si="1"/>
        <v>0</v>
      </c>
      <c r="J18" s="23">
        <f t="shared" si="2"/>
        <v>0</v>
      </c>
      <c r="K18" s="44"/>
      <c r="L18" s="1">
        <f t="shared" si="3"/>
        <v>0</v>
      </c>
      <c r="M18" s="5">
        <f t="shared" si="4"/>
        <v>0</v>
      </c>
      <c r="N18" s="1">
        <f t="shared" si="5"/>
        <v>0</v>
      </c>
      <c r="O18" s="1">
        <f t="shared" si="6"/>
        <v>0</v>
      </c>
      <c r="P18" s="45"/>
    </row>
    <row r="19" spans="1:16" ht="15.6" x14ac:dyDescent="0.3">
      <c r="A19" s="1"/>
      <c r="B19" s="1" t="s">
        <v>11</v>
      </c>
      <c r="C19" s="1">
        <f t="shared" si="8"/>
        <v>75</v>
      </c>
      <c r="D19" s="1">
        <v>5</v>
      </c>
      <c r="E19" s="1">
        <v>15</v>
      </c>
      <c r="F19" s="1">
        <v>1620</v>
      </c>
      <c r="G19" s="7">
        <f t="shared" si="0"/>
        <v>24300</v>
      </c>
      <c r="H19" s="16">
        <v>2600</v>
      </c>
      <c r="I19" s="23">
        <f t="shared" si="1"/>
        <v>39000</v>
      </c>
      <c r="J19" s="23">
        <f t="shared" si="2"/>
        <v>14700</v>
      </c>
      <c r="K19" s="44"/>
      <c r="L19" s="7">
        <f t="shared" si="3"/>
        <v>2754</v>
      </c>
      <c r="M19" s="5">
        <f t="shared" si="4"/>
        <v>2916</v>
      </c>
      <c r="N19" s="7">
        <f t="shared" si="5"/>
        <v>3078</v>
      </c>
      <c r="O19" s="7">
        <f t="shared" si="6"/>
        <v>3240</v>
      </c>
      <c r="P19" s="45">
        <f>H19*100/F19</f>
        <v>160.49382716049382</v>
      </c>
    </row>
    <row r="20" spans="1:16" ht="15.6" x14ac:dyDescent="0.3">
      <c r="A20" s="5"/>
      <c r="B20" s="2" t="s">
        <v>17</v>
      </c>
      <c r="C20" s="1">
        <f t="shared" si="8"/>
        <v>0</v>
      </c>
      <c r="D20" s="2"/>
      <c r="E20" s="7"/>
      <c r="F20" s="7">
        <v>0</v>
      </c>
      <c r="G20" s="7">
        <f t="shared" si="0"/>
        <v>0</v>
      </c>
      <c r="H20" s="16"/>
      <c r="I20" s="23">
        <f t="shared" si="1"/>
        <v>0</v>
      </c>
      <c r="J20" s="23">
        <f t="shared" si="2"/>
        <v>0</v>
      </c>
      <c r="K20" s="44"/>
      <c r="L20" s="1">
        <f t="shared" si="3"/>
        <v>0</v>
      </c>
      <c r="M20" s="5">
        <f t="shared" si="4"/>
        <v>0</v>
      </c>
      <c r="N20" s="1">
        <f t="shared" si="5"/>
        <v>0</v>
      </c>
      <c r="O20" s="1">
        <f t="shared" si="6"/>
        <v>0</v>
      </c>
      <c r="P20" s="45"/>
    </row>
    <row r="21" spans="1:16" ht="15.6" x14ac:dyDescent="0.3">
      <c r="A21" s="5"/>
      <c r="B21" s="5" t="s">
        <v>18</v>
      </c>
      <c r="C21" s="1">
        <f t="shared" si="8"/>
        <v>0</v>
      </c>
      <c r="D21" s="5">
        <v>1</v>
      </c>
      <c r="E21" s="1"/>
      <c r="F21" s="1">
        <v>200</v>
      </c>
      <c r="G21" s="7">
        <f t="shared" si="0"/>
        <v>0</v>
      </c>
      <c r="H21" s="16">
        <v>700</v>
      </c>
      <c r="I21" s="23">
        <f t="shared" si="1"/>
        <v>0</v>
      </c>
      <c r="J21" s="23">
        <f t="shared" si="2"/>
        <v>0</v>
      </c>
      <c r="K21" s="44"/>
      <c r="L21" s="1">
        <f t="shared" si="3"/>
        <v>340</v>
      </c>
      <c r="M21" s="5">
        <f t="shared" si="4"/>
        <v>360</v>
      </c>
      <c r="N21" s="1">
        <f t="shared" si="5"/>
        <v>380</v>
      </c>
      <c r="O21" s="1">
        <f t="shared" si="6"/>
        <v>400</v>
      </c>
      <c r="P21" s="45">
        <f t="shared" ref="P21:P26" si="9">H21*100/F21</f>
        <v>350</v>
      </c>
    </row>
    <row r="22" spans="1:16" ht="15.6" x14ac:dyDescent="0.3">
      <c r="A22" s="5"/>
      <c r="B22" s="5" t="s">
        <v>19</v>
      </c>
      <c r="C22" s="1">
        <f t="shared" si="8"/>
        <v>0</v>
      </c>
      <c r="D22" s="5">
        <v>3</v>
      </c>
      <c r="E22" s="1"/>
      <c r="F22" s="1">
        <v>610</v>
      </c>
      <c r="G22" s="7">
        <f t="shared" si="0"/>
        <v>0</v>
      </c>
      <c r="H22" s="16">
        <v>1700</v>
      </c>
      <c r="I22" s="23">
        <f t="shared" si="1"/>
        <v>0</v>
      </c>
      <c r="J22" s="23">
        <f t="shared" si="2"/>
        <v>0</v>
      </c>
      <c r="K22" s="44"/>
      <c r="L22" s="1">
        <f t="shared" si="3"/>
        <v>1037</v>
      </c>
      <c r="M22" s="5">
        <f t="shared" si="4"/>
        <v>1098</v>
      </c>
      <c r="N22" s="1">
        <f t="shared" si="5"/>
        <v>1159</v>
      </c>
      <c r="O22" s="1">
        <f t="shared" si="6"/>
        <v>1220</v>
      </c>
      <c r="P22" s="45">
        <f t="shared" si="9"/>
        <v>278.68852459016392</v>
      </c>
    </row>
    <row r="23" spans="1:16" ht="15.6" x14ac:dyDescent="0.3">
      <c r="A23" s="5"/>
      <c r="B23" s="5" t="s">
        <v>20</v>
      </c>
      <c r="C23" s="1">
        <f t="shared" si="8"/>
        <v>0</v>
      </c>
      <c r="D23" s="5">
        <v>5</v>
      </c>
      <c r="E23" s="1"/>
      <c r="F23" s="1">
        <v>0</v>
      </c>
      <c r="G23" s="7">
        <f t="shared" si="0"/>
        <v>0</v>
      </c>
      <c r="H23" s="16">
        <v>2200</v>
      </c>
      <c r="I23" s="23">
        <f t="shared" si="1"/>
        <v>0</v>
      </c>
      <c r="J23" s="23">
        <f t="shared" si="2"/>
        <v>0</v>
      </c>
      <c r="K23" s="44"/>
      <c r="L23" s="7">
        <f t="shared" si="3"/>
        <v>0</v>
      </c>
      <c r="M23" s="5">
        <f t="shared" si="4"/>
        <v>0</v>
      </c>
      <c r="N23" s="7">
        <f t="shared" si="5"/>
        <v>0</v>
      </c>
      <c r="O23" s="7">
        <f t="shared" si="6"/>
        <v>0</v>
      </c>
      <c r="P23" s="45" t="e">
        <f t="shared" si="9"/>
        <v>#DIV/0!</v>
      </c>
    </row>
    <row r="24" spans="1:16" ht="15.6" x14ac:dyDescent="0.3">
      <c r="A24" s="5"/>
      <c r="B24" s="5" t="s">
        <v>21</v>
      </c>
      <c r="C24" s="1">
        <f t="shared" si="8"/>
        <v>0</v>
      </c>
      <c r="D24" s="5">
        <v>1</v>
      </c>
      <c r="E24" s="1"/>
      <c r="F24" s="1">
        <v>200</v>
      </c>
      <c r="G24" s="7">
        <f t="shared" si="0"/>
        <v>0</v>
      </c>
      <c r="H24" s="16">
        <v>700</v>
      </c>
      <c r="I24" s="23">
        <f t="shared" si="1"/>
        <v>0</v>
      </c>
      <c r="J24" s="23">
        <f t="shared" si="2"/>
        <v>0</v>
      </c>
      <c r="K24" s="44"/>
      <c r="L24" s="1">
        <f t="shared" si="3"/>
        <v>340</v>
      </c>
      <c r="M24" s="5">
        <f t="shared" si="4"/>
        <v>360</v>
      </c>
      <c r="N24" s="1">
        <f t="shared" si="5"/>
        <v>380</v>
      </c>
      <c r="O24" s="1">
        <f t="shared" si="6"/>
        <v>400</v>
      </c>
      <c r="P24" s="45">
        <f t="shared" si="9"/>
        <v>350</v>
      </c>
    </row>
    <row r="25" spans="1:16" ht="15.6" x14ac:dyDescent="0.3">
      <c r="A25" s="5"/>
      <c r="B25" s="5" t="s">
        <v>22</v>
      </c>
      <c r="C25" s="1">
        <f t="shared" si="8"/>
        <v>0</v>
      </c>
      <c r="D25" s="5">
        <v>3</v>
      </c>
      <c r="E25" s="1"/>
      <c r="F25" s="1">
        <v>610</v>
      </c>
      <c r="G25" s="7">
        <f t="shared" si="0"/>
        <v>0</v>
      </c>
      <c r="H25" s="16">
        <v>1700</v>
      </c>
      <c r="I25" s="23">
        <f t="shared" si="1"/>
        <v>0</v>
      </c>
      <c r="J25" s="23">
        <f t="shared" si="2"/>
        <v>0</v>
      </c>
      <c r="K25" s="44"/>
      <c r="L25" s="1">
        <f t="shared" si="3"/>
        <v>1037</v>
      </c>
      <c r="M25" s="5">
        <f t="shared" si="4"/>
        <v>1098</v>
      </c>
      <c r="N25" s="1">
        <f t="shared" si="5"/>
        <v>1159</v>
      </c>
      <c r="O25" s="1">
        <f t="shared" si="6"/>
        <v>1220</v>
      </c>
      <c r="P25" s="45">
        <f t="shared" si="9"/>
        <v>278.68852459016392</v>
      </c>
    </row>
    <row r="26" spans="1:16" ht="15.6" x14ac:dyDescent="0.3">
      <c r="A26" s="5"/>
      <c r="B26" s="5" t="s">
        <v>23</v>
      </c>
      <c r="C26" s="1">
        <f t="shared" si="8"/>
        <v>50</v>
      </c>
      <c r="D26" s="5">
        <v>5</v>
      </c>
      <c r="E26" s="1">
        <v>10</v>
      </c>
      <c r="F26" s="1">
        <v>900</v>
      </c>
      <c r="G26" s="7">
        <f t="shared" si="0"/>
        <v>9000</v>
      </c>
      <c r="H26" s="16">
        <v>2200</v>
      </c>
      <c r="I26" s="23">
        <f t="shared" si="1"/>
        <v>22000</v>
      </c>
      <c r="J26" s="23">
        <f t="shared" si="2"/>
        <v>13000</v>
      </c>
      <c r="K26" s="44"/>
      <c r="L26" s="7">
        <f t="shared" si="3"/>
        <v>1530</v>
      </c>
      <c r="M26" s="5">
        <f t="shared" si="4"/>
        <v>1620</v>
      </c>
      <c r="N26" s="7">
        <f t="shared" si="5"/>
        <v>1710</v>
      </c>
      <c r="O26" s="7">
        <f t="shared" si="6"/>
        <v>1800</v>
      </c>
      <c r="P26" s="45">
        <f t="shared" si="9"/>
        <v>244.44444444444446</v>
      </c>
    </row>
    <row r="27" spans="1:16" ht="15.6" x14ac:dyDescent="0.3">
      <c r="A27" s="1"/>
      <c r="B27" s="2" t="s">
        <v>24</v>
      </c>
      <c r="C27" s="1">
        <f t="shared" si="8"/>
        <v>0</v>
      </c>
      <c r="D27" s="2"/>
      <c r="E27" s="7"/>
      <c r="F27" s="7">
        <v>0</v>
      </c>
      <c r="G27" s="7">
        <f t="shared" si="0"/>
        <v>0</v>
      </c>
      <c r="H27" s="16"/>
      <c r="I27" s="23">
        <f t="shared" si="1"/>
        <v>0</v>
      </c>
      <c r="J27" s="23">
        <f t="shared" si="2"/>
        <v>0</v>
      </c>
      <c r="K27" s="44"/>
      <c r="L27" s="1">
        <f t="shared" si="3"/>
        <v>0</v>
      </c>
      <c r="M27" s="5">
        <f t="shared" si="4"/>
        <v>0</v>
      </c>
      <c r="N27" s="1">
        <f t="shared" si="5"/>
        <v>0</v>
      </c>
      <c r="O27" s="1">
        <f t="shared" si="6"/>
        <v>0</v>
      </c>
      <c r="P27" s="45"/>
    </row>
    <row r="28" spans="1:16" ht="15.6" x14ac:dyDescent="0.3">
      <c r="A28" s="1"/>
      <c r="B28" s="12" t="s">
        <v>55</v>
      </c>
      <c r="C28" s="1">
        <f t="shared" si="8"/>
        <v>0</v>
      </c>
      <c r="D28" s="1">
        <v>0.5</v>
      </c>
      <c r="E28" s="5"/>
      <c r="F28" s="7">
        <v>230</v>
      </c>
      <c r="G28" s="7">
        <f t="shared" si="0"/>
        <v>0</v>
      </c>
      <c r="H28" s="16">
        <v>500</v>
      </c>
      <c r="I28" s="23">
        <f t="shared" si="1"/>
        <v>0</v>
      </c>
      <c r="J28" s="23">
        <f t="shared" si="2"/>
        <v>0</v>
      </c>
      <c r="K28" s="44"/>
      <c r="L28" s="1">
        <f t="shared" si="3"/>
        <v>391</v>
      </c>
      <c r="M28" s="5">
        <f t="shared" si="4"/>
        <v>414</v>
      </c>
      <c r="N28" s="1">
        <f t="shared" si="5"/>
        <v>437</v>
      </c>
      <c r="O28" s="1">
        <f t="shared" si="6"/>
        <v>460</v>
      </c>
      <c r="P28" s="45">
        <f t="shared" ref="P28:P35" si="10">H28*100/F28</f>
        <v>217.39130434782609</v>
      </c>
    </row>
    <row r="29" spans="1:16" ht="15.6" x14ac:dyDescent="0.3">
      <c r="A29" s="1"/>
      <c r="B29" s="1" t="s">
        <v>25</v>
      </c>
      <c r="C29" s="1">
        <f t="shared" si="8"/>
        <v>0</v>
      </c>
      <c r="D29" s="1">
        <v>1</v>
      </c>
      <c r="E29" s="1"/>
      <c r="F29" s="1">
        <v>300</v>
      </c>
      <c r="G29" s="7">
        <f t="shared" si="0"/>
        <v>0</v>
      </c>
      <c r="H29" s="16">
        <v>700</v>
      </c>
      <c r="I29" s="23">
        <f t="shared" si="1"/>
        <v>0</v>
      </c>
      <c r="J29" s="23">
        <f t="shared" si="2"/>
        <v>0</v>
      </c>
      <c r="K29" s="44"/>
      <c r="L29" s="1">
        <f t="shared" si="3"/>
        <v>510</v>
      </c>
      <c r="M29" s="5">
        <f t="shared" si="4"/>
        <v>540</v>
      </c>
      <c r="N29" s="1">
        <f t="shared" si="5"/>
        <v>570</v>
      </c>
      <c r="O29" s="1">
        <f t="shared" si="6"/>
        <v>600</v>
      </c>
      <c r="P29" s="45">
        <f t="shared" si="10"/>
        <v>233.33333333333334</v>
      </c>
    </row>
    <row r="30" spans="1:16" ht="15.6" x14ac:dyDescent="0.3">
      <c r="A30" s="1"/>
      <c r="B30" s="1" t="s">
        <v>26</v>
      </c>
      <c r="C30" s="1">
        <f t="shared" si="8"/>
        <v>0</v>
      </c>
      <c r="D30" s="1">
        <v>3</v>
      </c>
      <c r="E30" s="1"/>
      <c r="F30" s="1">
        <v>620</v>
      </c>
      <c r="G30" s="7">
        <f t="shared" si="0"/>
        <v>0</v>
      </c>
      <c r="H30" s="16">
        <v>1700</v>
      </c>
      <c r="I30" s="23">
        <f t="shared" si="1"/>
        <v>0</v>
      </c>
      <c r="J30" s="23">
        <f t="shared" si="2"/>
        <v>0</v>
      </c>
      <c r="K30" s="44"/>
      <c r="L30" s="1">
        <f t="shared" si="3"/>
        <v>1054</v>
      </c>
      <c r="M30" s="5">
        <f t="shared" si="4"/>
        <v>1116</v>
      </c>
      <c r="N30" s="1">
        <f t="shared" si="5"/>
        <v>1178</v>
      </c>
      <c r="O30" s="1">
        <f t="shared" si="6"/>
        <v>1240</v>
      </c>
      <c r="P30" s="45">
        <f t="shared" si="10"/>
        <v>274.19354838709677</v>
      </c>
    </row>
    <row r="31" spans="1:16" ht="15.6" x14ac:dyDescent="0.3">
      <c r="A31" s="1"/>
      <c r="B31" s="1" t="s">
        <v>27</v>
      </c>
      <c r="C31" s="1">
        <f t="shared" si="8"/>
        <v>0</v>
      </c>
      <c r="D31" s="1">
        <v>5</v>
      </c>
      <c r="E31" s="1"/>
      <c r="F31" s="1">
        <v>910</v>
      </c>
      <c r="G31" s="7">
        <f t="shared" si="0"/>
        <v>0</v>
      </c>
      <c r="H31" s="16">
        <v>2200</v>
      </c>
      <c r="I31" s="23">
        <f t="shared" si="1"/>
        <v>0</v>
      </c>
      <c r="J31" s="23">
        <f t="shared" si="2"/>
        <v>0</v>
      </c>
      <c r="K31" s="44"/>
      <c r="L31" s="7">
        <f t="shared" si="3"/>
        <v>1547</v>
      </c>
      <c r="M31" s="5">
        <f t="shared" si="4"/>
        <v>1638</v>
      </c>
      <c r="N31" s="7">
        <f t="shared" si="5"/>
        <v>1729</v>
      </c>
      <c r="O31" s="7">
        <f t="shared" si="6"/>
        <v>1820</v>
      </c>
      <c r="P31" s="45">
        <f t="shared" si="10"/>
        <v>241.75824175824175</v>
      </c>
    </row>
    <row r="32" spans="1:16" ht="15.6" x14ac:dyDescent="0.3">
      <c r="A32" s="1"/>
      <c r="B32" s="1" t="s">
        <v>56</v>
      </c>
      <c r="C32" s="1">
        <f t="shared" si="8"/>
        <v>0</v>
      </c>
      <c r="D32" s="1">
        <v>0.5</v>
      </c>
      <c r="E32" s="1"/>
      <c r="F32" s="1">
        <v>230</v>
      </c>
      <c r="G32" s="7">
        <f t="shared" si="0"/>
        <v>0</v>
      </c>
      <c r="H32" s="16">
        <v>500</v>
      </c>
      <c r="I32" s="23">
        <f t="shared" si="1"/>
        <v>0</v>
      </c>
      <c r="J32" s="23">
        <f t="shared" si="2"/>
        <v>0</v>
      </c>
      <c r="K32" s="44"/>
      <c r="L32" s="1">
        <f t="shared" si="3"/>
        <v>391</v>
      </c>
      <c r="M32" s="5">
        <f t="shared" si="4"/>
        <v>414</v>
      </c>
      <c r="N32" s="1">
        <f t="shared" si="5"/>
        <v>437</v>
      </c>
      <c r="O32" s="1">
        <f t="shared" si="6"/>
        <v>460</v>
      </c>
      <c r="P32" s="45">
        <f t="shared" si="10"/>
        <v>217.39130434782609</v>
      </c>
    </row>
    <row r="33" spans="1:16" ht="15.6" x14ac:dyDescent="0.3">
      <c r="A33" s="1"/>
      <c r="B33" s="1" t="s">
        <v>28</v>
      </c>
      <c r="C33" s="1">
        <f t="shared" si="8"/>
        <v>0</v>
      </c>
      <c r="D33" s="1">
        <v>1</v>
      </c>
      <c r="E33" s="1"/>
      <c r="F33" s="1">
        <v>300</v>
      </c>
      <c r="G33" s="7">
        <f t="shared" si="0"/>
        <v>0</v>
      </c>
      <c r="H33" s="16">
        <v>700</v>
      </c>
      <c r="I33" s="23">
        <f t="shared" si="1"/>
        <v>0</v>
      </c>
      <c r="J33" s="23">
        <f t="shared" si="2"/>
        <v>0</v>
      </c>
      <c r="K33" s="44"/>
      <c r="L33" s="1">
        <f t="shared" si="3"/>
        <v>510</v>
      </c>
      <c r="M33" s="5">
        <f t="shared" si="4"/>
        <v>540</v>
      </c>
      <c r="N33" s="1">
        <f t="shared" si="5"/>
        <v>570</v>
      </c>
      <c r="O33" s="1">
        <f t="shared" si="6"/>
        <v>600</v>
      </c>
      <c r="P33" s="45">
        <f t="shared" si="10"/>
        <v>233.33333333333334</v>
      </c>
    </row>
    <row r="34" spans="1:16" ht="15.6" x14ac:dyDescent="0.3">
      <c r="A34" s="1"/>
      <c r="B34" s="1" t="s">
        <v>29</v>
      </c>
      <c r="C34" s="1">
        <f t="shared" si="8"/>
        <v>0</v>
      </c>
      <c r="D34" s="1">
        <v>3</v>
      </c>
      <c r="E34" s="1"/>
      <c r="F34" s="1">
        <v>620</v>
      </c>
      <c r="G34" s="7">
        <f t="shared" si="0"/>
        <v>0</v>
      </c>
      <c r="H34" s="16">
        <v>1700</v>
      </c>
      <c r="I34" s="23">
        <f t="shared" si="1"/>
        <v>0</v>
      </c>
      <c r="J34" s="23">
        <f t="shared" si="2"/>
        <v>0</v>
      </c>
      <c r="K34" s="44"/>
      <c r="L34" s="1">
        <f t="shared" si="3"/>
        <v>1054</v>
      </c>
      <c r="M34" s="5">
        <f t="shared" si="4"/>
        <v>1116</v>
      </c>
      <c r="N34" s="1">
        <f t="shared" si="5"/>
        <v>1178</v>
      </c>
      <c r="O34" s="1">
        <f t="shared" si="6"/>
        <v>1240</v>
      </c>
      <c r="P34" s="45">
        <f t="shared" si="10"/>
        <v>274.19354838709677</v>
      </c>
    </row>
    <row r="35" spans="1:16" ht="15.6" x14ac:dyDescent="0.3">
      <c r="A35" s="1"/>
      <c r="B35" s="1" t="s">
        <v>30</v>
      </c>
      <c r="C35" s="1">
        <f t="shared" si="8"/>
        <v>0</v>
      </c>
      <c r="D35" s="1">
        <v>5</v>
      </c>
      <c r="E35" s="5"/>
      <c r="F35" s="1">
        <v>910</v>
      </c>
      <c r="G35" s="7">
        <f t="shared" si="0"/>
        <v>0</v>
      </c>
      <c r="H35" s="16">
        <v>2200</v>
      </c>
      <c r="I35" s="23">
        <f t="shared" si="1"/>
        <v>0</v>
      </c>
      <c r="J35" s="23">
        <f t="shared" si="2"/>
        <v>0</v>
      </c>
      <c r="K35" s="44"/>
      <c r="L35" s="7">
        <f t="shared" si="3"/>
        <v>1547</v>
      </c>
      <c r="M35" s="5">
        <f t="shared" si="4"/>
        <v>1638</v>
      </c>
      <c r="N35" s="7">
        <f t="shared" si="5"/>
        <v>1729</v>
      </c>
      <c r="O35" s="7">
        <f t="shared" si="6"/>
        <v>1820</v>
      </c>
      <c r="P35" s="45">
        <f t="shared" si="10"/>
        <v>241.75824175824175</v>
      </c>
    </row>
    <row r="36" spans="1:16" ht="15.6" x14ac:dyDescent="0.3">
      <c r="A36" s="1"/>
      <c r="B36" s="7" t="s">
        <v>31</v>
      </c>
      <c r="C36" s="1">
        <f t="shared" si="8"/>
        <v>0</v>
      </c>
      <c r="D36" s="7"/>
      <c r="E36" s="7"/>
      <c r="F36" s="7">
        <v>0</v>
      </c>
      <c r="G36" s="7">
        <f t="shared" si="0"/>
        <v>0</v>
      </c>
      <c r="H36" s="16"/>
      <c r="I36" s="23">
        <f t="shared" si="1"/>
        <v>0</v>
      </c>
      <c r="J36" s="23">
        <f t="shared" si="2"/>
        <v>0</v>
      </c>
      <c r="K36" s="44"/>
      <c r="L36" s="1">
        <f t="shared" si="3"/>
        <v>0</v>
      </c>
      <c r="M36" s="5">
        <f t="shared" si="4"/>
        <v>0</v>
      </c>
      <c r="N36" s="1">
        <f t="shared" si="5"/>
        <v>0</v>
      </c>
      <c r="O36" s="1">
        <f t="shared" si="6"/>
        <v>0</v>
      </c>
      <c r="P36" s="45"/>
    </row>
    <row r="37" spans="1:16" ht="15.6" x14ac:dyDescent="0.3">
      <c r="A37" s="1"/>
      <c r="B37" s="5" t="s">
        <v>57</v>
      </c>
      <c r="C37" s="1">
        <f t="shared" si="8"/>
        <v>0</v>
      </c>
      <c r="D37" s="1">
        <v>0.5</v>
      </c>
      <c r="E37" s="5"/>
      <c r="F37" s="7">
        <v>230</v>
      </c>
      <c r="G37" s="7">
        <f t="shared" si="0"/>
        <v>0</v>
      </c>
      <c r="H37" s="16">
        <v>500</v>
      </c>
      <c r="I37" s="23">
        <f t="shared" si="1"/>
        <v>0</v>
      </c>
      <c r="J37" s="23">
        <f t="shared" si="2"/>
        <v>0</v>
      </c>
      <c r="K37" s="44"/>
      <c r="L37" s="1">
        <f t="shared" si="3"/>
        <v>391</v>
      </c>
      <c r="M37" s="5">
        <f t="shared" si="4"/>
        <v>414</v>
      </c>
      <c r="N37" s="1">
        <f t="shared" si="5"/>
        <v>437</v>
      </c>
      <c r="O37" s="1">
        <f t="shared" si="6"/>
        <v>460</v>
      </c>
      <c r="P37" s="45">
        <f>H37*100/F37</f>
        <v>217.39130434782609</v>
      </c>
    </row>
    <row r="38" spans="1:16" ht="15.6" x14ac:dyDescent="0.3">
      <c r="A38" s="1"/>
      <c r="B38" s="1" t="s">
        <v>32</v>
      </c>
      <c r="C38" s="1">
        <f t="shared" si="8"/>
        <v>0</v>
      </c>
      <c r="D38" s="1">
        <v>1</v>
      </c>
      <c r="E38" s="1"/>
      <c r="F38" s="1">
        <v>300</v>
      </c>
      <c r="G38" s="7">
        <f t="shared" si="0"/>
        <v>0</v>
      </c>
      <c r="H38" s="16">
        <v>700</v>
      </c>
      <c r="I38" s="23">
        <f t="shared" si="1"/>
        <v>0</v>
      </c>
      <c r="J38" s="23">
        <f t="shared" si="2"/>
        <v>0</v>
      </c>
      <c r="K38" s="44"/>
      <c r="L38" s="1">
        <f t="shared" si="3"/>
        <v>510</v>
      </c>
      <c r="M38" s="5">
        <f t="shared" si="4"/>
        <v>540</v>
      </c>
      <c r="N38" s="1">
        <f t="shared" si="5"/>
        <v>570</v>
      </c>
      <c r="O38" s="1">
        <f t="shared" si="6"/>
        <v>600</v>
      </c>
      <c r="P38" s="45">
        <f>H38*100/F38</f>
        <v>233.33333333333334</v>
      </c>
    </row>
    <row r="39" spans="1:16" ht="15.6" x14ac:dyDescent="0.3">
      <c r="A39" s="1"/>
      <c r="B39" s="1" t="s">
        <v>33</v>
      </c>
      <c r="C39" s="1">
        <f t="shared" si="8"/>
        <v>0</v>
      </c>
      <c r="D39" s="1">
        <v>3</v>
      </c>
      <c r="E39" s="1"/>
      <c r="F39" s="1">
        <v>620</v>
      </c>
      <c r="G39" s="7">
        <f t="shared" si="0"/>
        <v>0</v>
      </c>
      <c r="H39" s="16">
        <v>1700</v>
      </c>
      <c r="I39" s="23">
        <f t="shared" si="1"/>
        <v>0</v>
      </c>
      <c r="J39" s="23">
        <f t="shared" si="2"/>
        <v>0</v>
      </c>
      <c r="K39" s="44"/>
      <c r="L39" s="1">
        <f t="shared" si="3"/>
        <v>1054</v>
      </c>
      <c r="M39" s="5">
        <f t="shared" si="4"/>
        <v>1116</v>
      </c>
      <c r="N39" s="1">
        <f t="shared" si="5"/>
        <v>1178</v>
      </c>
      <c r="O39" s="1">
        <f t="shared" si="6"/>
        <v>1240</v>
      </c>
      <c r="P39" s="45">
        <f>H39*100/F39</f>
        <v>274.19354838709677</v>
      </c>
    </row>
    <row r="40" spans="1:16" ht="15.6" x14ac:dyDescent="0.3">
      <c r="A40" s="1"/>
      <c r="B40" s="1" t="s">
        <v>34</v>
      </c>
      <c r="C40" s="1">
        <f t="shared" si="8"/>
        <v>0</v>
      </c>
      <c r="D40" s="1">
        <v>5</v>
      </c>
      <c r="E40" s="1"/>
      <c r="F40" s="1">
        <v>910</v>
      </c>
      <c r="G40" s="7">
        <f t="shared" si="0"/>
        <v>0</v>
      </c>
      <c r="H40" s="16">
        <v>2200</v>
      </c>
      <c r="I40" s="23">
        <f t="shared" si="1"/>
        <v>0</v>
      </c>
      <c r="J40" s="23">
        <f t="shared" si="2"/>
        <v>0</v>
      </c>
      <c r="K40" s="44"/>
      <c r="L40" s="7">
        <f t="shared" si="3"/>
        <v>1547</v>
      </c>
      <c r="M40" s="5">
        <f t="shared" si="4"/>
        <v>1638</v>
      </c>
      <c r="N40" s="7">
        <f t="shared" si="5"/>
        <v>1729</v>
      </c>
      <c r="O40" s="7">
        <f t="shared" si="6"/>
        <v>1820</v>
      </c>
      <c r="P40" s="45">
        <f>H40*100/F40</f>
        <v>241.75824175824175</v>
      </c>
    </row>
    <row r="41" spans="1:16" ht="15.6" x14ac:dyDescent="0.3">
      <c r="A41" s="1"/>
      <c r="B41" s="7" t="s">
        <v>35</v>
      </c>
      <c r="C41" s="1">
        <f t="shared" si="8"/>
        <v>0</v>
      </c>
      <c r="D41" s="7"/>
      <c r="E41" s="7"/>
      <c r="F41" s="7">
        <v>0</v>
      </c>
      <c r="G41" s="7">
        <f t="shared" si="0"/>
        <v>0</v>
      </c>
      <c r="H41" s="16"/>
      <c r="I41" s="23">
        <f t="shared" si="1"/>
        <v>0</v>
      </c>
      <c r="J41" s="23">
        <f t="shared" si="2"/>
        <v>0</v>
      </c>
      <c r="K41" s="44"/>
      <c r="L41" s="1">
        <f t="shared" si="3"/>
        <v>0</v>
      </c>
      <c r="M41" s="5">
        <f t="shared" si="4"/>
        <v>0</v>
      </c>
      <c r="N41" s="1">
        <f t="shared" si="5"/>
        <v>0</v>
      </c>
      <c r="O41" s="1">
        <f t="shared" si="6"/>
        <v>0</v>
      </c>
      <c r="P41" s="45"/>
    </row>
    <row r="42" spans="1:16" ht="15.6" x14ac:dyDescent="0.3">
      <c r="A42" s="1"/>
      <c r="B42" s="1" t="s">
        <v>36</v>
      </c>
      <c r="C42" s="1">
        <f t="shared" si="8"/>
        <v>0</v>
      </c>
      <c r="D42" s="1">
        <v>1</v>
      </c>
      <c r="E42" s="1"/>
      <c r="F42" s="1">
        <v>325</v>
      </c>
      <c r="G42" s="7">
        <f t="shared" si="0"/>
        <v>0</v>
      </c>
      <c r="H42" s="16">
        <v>800</v>
      </c>
      <c r="I42" s="23">
        <f t="shared" si="1"/>
        <v>0</v>
      </c>
      <c r="J42" s="23">
        <f t="shared" si="2"/>
        <v>0</v>
      </c>
      <c r="K42" s="44"/>
      <c r="L42" s="1">
        <f t="shared" si="3"/>
        <v>552.5</v>
      </c>
      <c r="M42" s="5">
        <f t="shared" si="4"/>
        <v>585</v>
      </c>
      <c r="N42" s="1">
        <f t="shared" si="5"/>
        <v>617.5</v>
      </c>
      <c r="O42" s="1">
        <f t="shared" si="6"/>
        <v>650</v>
      </c>
      <c r="P42" s="45">
        <f t="shared" ref="P42:P47" si="11">H42*100/F42</f>
        <v>246.15384615384616</v>
      </c>
    </row>
    <row r="43" spans="1:16" ht="15.6" x14ac:dyDescent="0.3">
      <c r="A43" s="1"/>
      <c r="B43" s="1" t="s">
        <v>38</v>
      </c>
      <c r="C43" s="1">
        <f t="shared" si="8"/>
        <v>0</v>
      </c>
      <c r="D43" s="1">
        <v>3</v>
      </c>
      <c r="E43" s="1"/>
      <c r="F43" s="1">
        <v>955</v>
      </c>
      <c r="G43" s="7">
        <f t="shared" si="0"/>
        <v>0</v>
      </c>
      <c r="H43" s="16">
        <v>1800</v>
      </c>
      <c r="I43" s="23">
        <f t="shared" si="1"/>
        <v>0</v>
      </c>
      <c r="J43" s="23">
        <f t="shared" si="2"/>
        <v>0</v>
      </c>
      <c r="K43" s="44"/>
      <c r="L43" s="1">
        <f t="shared" si="3"/>
        <v>1623.5</v>
      </c>
      <c r="M43" s="5">
        <f t="shared" si="4"/>
        <v>1719</v>
      </c>
      <c r="N43" s="1">
        <f t="shared" si="5"/>
        <v>1814.5</v>
      </c>
      <c r="O43" s="1">
        <f t="shared" si="6"/>
        <v>1910</v>
      </c>
      <c r="P43" s="45">
        <f t="shared" si="11"/>
        <v>188.48167539267016</v>
      </c>
    </row>
    <row r="44" spans="1:16" ht="15.6" x14ac:dyDescent="0.3">
      <c r="A44" s="1"/>
      <c r="B44" s="1" t="s">
        <v>39</v>
      </c>
      <c r="C44" s="1">
        <f t="shared" si="8"/>
        <v>0</v>
      </c>
      <c r="D44" s="1">
        <v>5</v>
      </c>
      <c r="E44" s="1"/>
      <c r="F44" s="1">
        <v>1440</v>
      </c>
      <c r="G44" s="7">
        <f t="shared" si="0"/>
        <v>0</v>
      </c>
      <c r="H44" s="16">
        <v>2450</v>
      </c>
      <c r="I44" s="23">
        <f t="shared" si="1"/>
        <v>0</v>
      </c>
      <c r="J44" s="23">
        <f t="shared" si="2"/>
        <v>0</v>
      </c>
      <c r="K44" s="44"/>
      <c r="L44" s="7">
        <f t="shared" si="3"/>
        <v>2448</v>
      </c>
      <c r="M44" s="5">
        <f t="shared" si="4"/>
        <v>2592</v>
      </c>
      <c r="N44" s="7">
        <f t="shared" si="5"/>
        <v>2736</v>
      </c>
      <c r="O44" s="7">
        <f t="shared" si="6"/>
        <v>2880</v>
      </c>
      <c r="P44" s="45">
        <f t="shared" si="11"/>
        <v>170.13888888888889</v>
      </c>
    </row>
    <row r="45" spans="1:16" ht="15.6" x14ac:dyDescent="0.3">
      <c r="A45" s="1"/>
      <c r="B45" s="1" t="s">
        <v>37</v>
      </c>
      <c r="C45" s="1">
        <f t="shared" si="8"/>
        <v>0</v>
      </c>
      <c r="D45" s="1">
        <v>1</v>
      </c>
      <c r="E45" s="1"/>
      <c r="F45" s="1">
        <v>325</v>
      </c>
      <c r="G45" s="7">
        <f t="shared" si="0"/>
        <v>0</v>
      </c>
      <c r="H45" s="16">
        <v>800</v>
      </c>
      <c r="I45" s="23">
        <f t="shared" si="1"/>
        <v>0</v>
      </c>
      <c r="J45" s="23">
        <f t="shared" si="2"/>
        <v>0</v>
      </c>
      <c r="K45" s="44"/>
      <c r="L45" s="1">
        <f t="shared" si="3"/>
        <v>552.5</v>
      </c>
      <c r="M45" s="5">
        <f t="shared" si="4"/>
        <v>585</v>
      </c>
      <c r="N45" s="1">
        <f t="shared" si="5"/>
        <v>617.5</v>
      </c>
      <c r="O45" s="1">
        <f t="shared" si="6"/>
        <v>650</v>
      </c>
      <c r="P45" s="45">
        <f t="shared" si="11"/>
        <v>246.15384615384616</v>
      </c>
    </row>
    <row r="46" spans="1:16" ht="15.6" x14ac:dyDescent="0.3">
      <c r="A46" s="1"/>
      <c r="B46" s="1" t="s">
        <v>40</v>
      </c>
      <c r="C46" s="1">
        <f t="shared" si="8"/>
        <v>0</v>
      </c>
      <c r="D46" s="1">
        <v>3</v>
      </c>
      <c r="E46" s="1"/>
      <c r="F46" s="1">
        <v>955</v>
      </c>
      <c r="G46" s="7">
        <f t="shared" si="0"/>
        <v>0</v>
      </c>
      <c r="H46" s="16">
        <v>1800</v>
      </c>
      <c r="I46" s="23">
        <f t="shared" si="1"/>
        <v>0</v>
      </c>
      <c r="J46" s="23">
        <f t="shared" si="2"/>
        <v>0</v>
      </c>
      <c r="K46" s="44"/>
      <c r="L46" s="1">
        <f t="shared" si="3"/>
        <v>1623.5</v>
      </c>
      <c r="M46" s="5">
        <f t="shared" si="4"/>
        <v>1719</v>
      </c>
      <c r="N46" s="1">
        <f t="shared" si="5"/>
        <v>1814.5</v>
      </c>
      <c r="O46" s="1">
        <f t="shared" si="6"/>
        <v>1910</v>
      </c>
      <c r="P46" s="45">
        <f t="shared" si="11"/>
        <v>188.48167539267016</v>
      </c>
    </row>
    <row r="47" spans="1:16" ht="15.6" x14ac:dyDescent="0.3">
      <c r="A47" s="1"/>
      <c r="B47" s="1" t="s">
        <v>41</v>
      </c>
      <c r="C47" s="1">
        <f t="shared" si="8"/>
        <v>0</v>
      </c>
      <c r="D47" s="1">
        <v>5</v>
      </c>
      <c r="E47" s="1"/>
      <c r="F47" s="1">
        <v>1440</v>
      </c>
      <c r="G47" s="7">
        <f t="shared" si="0"/>
        <v>0</v>
      </c>
      <c r="H47" s="16">
        <v>2450</v>
      </c>
      <c r="I47" s="23">
        <f t="shared" si="1"/>
        <v>0</v>
      </c>
      <c r="J47" s="23">
        <f t="shared" si="2"/>
        <v>0</v>
      </c>
      <c r="K47" s="44"/>
      <c r="L47" s="7">
        <f t="shared" si="3"/>
        <v>2448</v>
      </c>
      <c r="M47" s="5">
        <f t="shared" si="4"/>
        <v>2592</v>
      </c>
      <c r="N47" s="7">
        <f t="shared" si="5"/>
        <v>2736</v>
      </c>
      <c r="O47" s="7">
        <f t="shared" si="6"/>
        <v>2880</v>
      </c>
      <c r="P47" s="45">
        <f t="shared" si="11"/>
        <v>170.13888888888889</v>
      </c>
    </row>
    <row r="48" spans="1:16" ht="15.6" x14ac:dyDescent="0.3">
      <c r="A48" s="1"/>
      <c r="B48" s="7" t="s">
        <v>58</v>
      </c>
      <c r="C48" s="1">
        <f t="shared" si="8"/>
        <v>0</v>
      </c>
      <c r="D48" s="7"/>
      <c r="E48" s="7"/>
      <c r="F48" s="7">
        <v>0</v>
      </c>
      <c r="G48" s="7">
        <f t="shared" si="0"/>
        <v>0</v>
      </c>
      <c r="H48" s="16"/>
      <c r="I48" s="23">
        <f t="shared" si="1"/>
        <v>0</v>
      </c>
      <c r="J48" s="23">
        <f t="shared" si="2"/>
        <v>0</v>
      </c>
      <c r="K48" s="44"/>
      <c r="L48" s="1">
        <f t="shared" si="3"/>
        <v>0</v>
      </c>
      <c r="M48" s="5">
        <f t="shared" si="4"/>
        <v>0</v>
      </c>
      <c r="N48" s="1">
        <f t="shared" si="5"/>
        <v>0</v>
      </c>
      <c r="O48" s="1">
        <f t="shared" si="6"/>
        <v>0</v>
      </c>
      <c r="P48" s="45"/>
    </row>
    <row r="49" spans="1:16" ht="15.6" x14ac:dyDescent="0.3">
      <c r="A49" s="1"/>
      <c r="B49" s="1" t="s">
        <v>43</v>
      </c>
      <c r="C49" s="1">
        <f t="shared" si="8"/>
        <v>0</v>
      </c>
      <c r="D49" s="1">
        <v>1</v>
      </c>
      <c r="E49" s="1"/>
      <c r="F49" s="1">
        <v>320</v>
      </c>
      <c r="G49" s="7">
        <f t="shared" si="0"/>
        <v>0</v>
      </c>
      <c r="H49" s="16">
        <v>800</v>
      </c>
      <c r="I49" s="23">
        <f t="shared" si="1"/>
        <v>0</v>
      </c>
      <c r="J49" s="23">
        <f t="shared" si="2"/>
        <v>0</v>
      </c>
      <c r="K49" s="44"/>
      <c r="L49" s="1">
        <f t="shared" si="3"/>
        <v>544</v>
      </c>
      <c r="M49" s="5">
        <f t="shared" si="4"/>
        <v>576</v>
      </c>
      <c r="N49" s="1">
        <f t="shared" si="5"/>
        <v>608</v>
      </c>
      <c r="O49" s="1">
        <f t="shared" si="6"/>
        <v>640</v>
      </c>
      <c r="P49" s="45">
        <f>H49*100/F49</f>
        <v>250</v>
      </c>
    </row>
    <row r="50" spans="1:16" ht="15.6" x14ac:dyDescent="0.3">
      <c r="A50" s="1"/>
      <c r="B50" s="1" t="s">
        <v>44</v>
      </c>
      <c r="C50" s="1">
        <f t="shared" si="8"/>
        <v>0</v>
      </c>
      <c r="D50" s="1">
        <v>3</v>
      </c>
      <c r="E50" s="1"/>
      <c r="F50" s="1">
        <v>880</v>
      </c>
      <c r="G50" s="7">
        <f t="shared" si="0"/>
        <v>0</v>
      </c>
      <c r="H50" s="16">
        <v>1800</v>
      </c>
      <c r="I50" s="23">
        <f t="shared" si="1"/>
        <v>0</v>
      </c>
      <c r="J50" s="23">
        <f t="shared" si="2"/>
        <v>0</v>
      </c>
      <c r="K50" s="44"/>
      <c r="L50" s="1">
        <f t="shared" si="3"/>
        <v>1496</v>
      </c>
      <c r="M50" s="5">
        <f t="shared" si="4"/>
        <v>1584</v>
      </c>
      <c r="N50" s="1">
        <f t="shared" si="5"/>
        <v>1672</v>
      </c>
      <c r="O50" s="1">
        <f t="shared" si="6"/>
        <v>1760</v>
      </c>
      <c r="P50" s="45">
        <f>H50*100/F50</f>
        <v>204.54545454545453</v>
      </c>
    </row>
    <row r="51" spans="1:16" ht="15.6" x14ac:dyDescent="0.3">
      <c r="A51" s="1"/>
      <c r="B51" s="1" t="s">
        <v>48</v>
      </c>
      <c r="C51" s="1">
        <f t="shared" si="8"/>
        <v>0</v>
      </c>
      <c r="D51" s="1">
        <v>5</v>
      </c>
      <c r="E51" s="1"/>
      <c r="F51" s="1">
        <v>1330</v>
      </c>
      <c r="G51" s="7">
        <f t="shared" si="0"/>
        <v>0</v>
      </c>
      <c r="H51" s="16">
        <v>2450</v>
      </c>
      <c r="I51" s="23">
        <f t="shared" si="1"/>
        <v>0</v>
      </c>
      <c r="J51" s="23">
        <f t="shared" si="2"/>
        <v>0</v>
      </c>
      <c r="K51" s="44"/>
      <c r="L51" s="7">
        <f t="shared" si="3"/>
        <v>2261</v>
      </c>
      <c r="M51" s="5">
        <f t="shared" si="4"/>
        <v>2394</v>
      </c>
      <c r="N51" s="7">
        <f t="shared" si="5"/>
        <v>2527</v>
      </c>
      <c r="O51" s="7">
        <f t="shared" si="6"/>
        <v>2660</v>
      </c>
      <c r="P51" s="45">
        <f>H51*100/F51</f>
        <v>184.21052631578948</v>
      </c>
    </row>
    <row r="52" spans="1:16" ht="28.8" x14ac:dyDescent="0.3">
      <c r="A52" s="1"/>
      <c r="B52" s="8" t="s">
        <v>42</v>
      </c>
      <c r="C52" s="1">
        <f t="shared" si="8"/>
        <v>0</v>
      </c>
      <c r="D52" s="8"/>
      <c r="E52" s="7"/>
      <c r="F52" s="7">
        <v>0</v>
      </c>
      <c r="G52" s="7">
        <f t="shared" si="0"/>
        <v>0</v>
      </c>
      <c r="H52" s="16"/>
      <c r="I52" s="23">
        <f t="shared" si="1"/>
        <v>0</v>
      </c>
      <c r="J52" s="23">
        <f t="shared" si="2"/>
        <v>0</v>
      </c>
      <c r="K52" s="44"/>
      <c r="L52" s="1">
        <f t="shared" si="3"/>
        <v>0</v>
      </c>
      <c r="M52" s="5">
        <f t="shared" si="4"/>
        <v>0</v>
      </c>
      <c r="N52" s="1">
        <f t="shared" si="5"/>
        <v>0</v>
      </c>
      <c r="O52" s="1">
        <f t="shared" si="6"/>
        <v>0</v>
      </c>
      <c r="P52" s="45"/>
    </row>
    <row r="53" spans="1:16" ht="15.6" x14ac:dyDescent="0.3">
      <c r="A53" s="1"/>
      <c r="B53" s="1" t="s">
        <v>43</v>
      </c>
      <c r="C53" s="1">
        <f t="shared" si="8"/>
        <v>0</v>
      </c>
      <c r="D53" s="1">
        <v>1</v>
      </c>
      <c r="E53" s="1"/>
      <c r="F53" s="1">
        <v>335</v>
      </c>
      <c r="G53" s="7">
        <f t="shared" si="0"/>
        <v>0</v>
      </c>
      <c r="H53" s="16">
        <v>800</v>
      </c>
      <c r="I53" s="23">
        <f t="shared" si="1"/>
        <v>0</v>
      </c>
      <c r="J53" s="23">
        <f t="shared" si="2"/>
        <v>0</v>
      </c>
      <c r="K53" s="44"/>
      <c r="L53" s="1">
        <f t="shared" si="3"/>
        <v>569.5</v>
      </c>
      <c r="M53" s="5">
        <f t="shared" si="4"/>
        <v>603</v>
      </c>
      <c r="N53" s="1">
        <f t="shared" si="5"/>
        <v>636.5</v>
      </c>
      <c r="O53" s="1">
        <f t="shared" si="6"/>
        <v>670</v>
      </c>
      <c r="P53" s="45">
        <f>H53*100/F53</f>
        <v>238.80597014925374</v>
      </c>
    </row>
    <row r="54" spans="1:16" ht="15.6" x14ac:dyDescent="0.3">
      <c r="A54" s="1"/>
      <c r="B54" s="1" t="s">
        <v>44</v>
      </c>
      <c r="C54" s="1">
        <f t="shared" si="8"/>
        <v>0</v>
      </c>
      <c r="D54" s="1">
        <v>3</v>
      </c>
      <c r="E54" s="1"/>
      <c r="F54" s="1">
        <v>990</v>
      </c>
      <c r="G54" s="7">
        <f t="shared" si="0"/>
        <v>0</v>
      </c>
      <c r="H54" s="16">
        <v>1800</v>
      </c>
      <c r="I54" s="23">
        <f t="shared" si="1"/>
        <v>0</v>
      </c>
      <c r="J54" s="23">
        <f t="shared" si="2"/>
        <v>0</v>
      </c>
      <c r="K54" s="44"/>
      <c r="L54" s="1">
        <f t="shared" si="3"/>
        <v>1683</v>
      </c>
      <c r="M54" s="5">
        <f t="shared" si="4"/>
        <v>1782</v>
      </c>
      <c r="N54" s="1">
        <f t="shared" si="5"/>
        <v>1881</v>
      </c>
      <c r="O54" s="1">
        <f t="shared" si="6"/>
        <v>1980</v>
      </c>
      <c r="P54" s="45">
        <f>H54*100/F54</f>
        <v>181.81818181818181</v>
      </c>
    </row>
    <row r="55" spans="1:16" ht="15.6" x14ac:dyDescent="0.3">
      <c r="A55" s="1"/>
      <c r="B55" s="1" t="s">
        <v>48</v>
      </c>
      <c r="C55" s="1">
        <f t="shared" si="8"/>
        <v>0</v>
      </c>
      <c r="D55" s="1">
        <v>5</v>
      </c>
      <c r="E55" s="1"/>
      <c r="F55" s="1">
        <v>1540</v>
      </c>
      <c r="G55" s="7">
        <f t="shared" si="0"/>
        <v>0</v>
      </c>
      <c r="H55" s="16">
        <v>2450</v>
      </c>
      <c r="I55" s="23">
        <f t="shared" si="1"/>
        <v>0</v>
      </c>
      <c r="J55" s="23">
        <f t="shared" si="2"/>
        <v>0</v>
      </c>
      <c r="K55" s="44"/>
      <c r="L55" s="7">
        <f t="shared" si="3"/>
        <v>2618</v>
      </c>
      <c r="M55" s="5">
        <f t="shared" si="4"/>
        <v>2772</v>
      </c>
      <c r="N55" s="7">
        <f t="shared" si="5"/>
        <v>2926</v>
      </c>
      <c r="O55" s="7">
        <f t="shared" si="6"/>
        <v>3080</v>
      </c>
      <c r="P55" s="45">
        <f>H55*100/F55</f>
        <v>159.09090909090909</v>
      </c>
    </row>
    <row r="56" spans="1:16" ht="15.6" x14ac:dyDescent="0.3">
      <c r="A56" s="1"/>
      <c r="B56" s="7" t="s">
        <v>45</v>
      </c>
      <c r="C56" s="1">
        <f t="shared" si="8"/>
        <v>0</v>
      </c>
      <c r="D56" s="7"/>
      <c r="E56" s="7"/>
      <c r="F56" s="7">
        <v>0</v>
      </c>
      <c r="G56" s="7">
        <f t="shared" si="0"/>
        <v>0</v>
      </c>
      <c r="H56" s="16"/>
      <c r="I56" s="23">
        <f t="shared" si="1"/>
        <v>0</v>
      </c>
      <c r="J56" s="23">
        <f t="shared" si="2"/>
        <v>0</v>
      </c>
      <c r="K56" s="44"/>
      <c r="L56" s="1">
        <f t="shared" si="3"/>
        <v>0</v>
      </c>
      <c r="M56" s="5">
        <f t="shared" si="4"/>
        <v>0</v>
      </c>
      <c r="N56" s="1">
        <f t="shared" si="5"/>
        <v>0</v>
      </c>
      <c r="O56" s="1">
        <f t="shared" si="6"/>
        <v>0</v>
      </c>
      <c r="P56" s="45"/>
    </row>
    <row r="57" spans="1:16" ht="15.6" x14ac:dyDescent="0.3">
      <c r="A57" s="1"/>
      <c r="B57" s="1" t="s">
        <v>71</v>
      </c>
      <c r="C57" s="1">
        <f t="shared" si="8"/>
        <v>0</v>
      </c>
      <c r="D57" s="1">
        <v>1</v>
      </c>
      <c r="E57" s="1"/>
      <c r="F57" s="1">
        <v>335</v>
      </c>
      <c r="G57" s="7">
        <f t="shared" si="0"/>
        <v>0</v>
      </c>
      <c r="H57" s="16">
        <v>700</v>
      </c>
      <c r="I57" s="23">
        <f t="shared" si="1"/>
        <v>0</v>
      </c>
      <c r="J57" s="23">
        <f t="shared" si="2"/>
        <v>0</v>
      </c>
      <c r="K57" s="44"/>
      <c r="L57" s="7">
        <f t="shared" si="3"/>
        <v>569.5</v>
      </c>
      <c r="M57" s="5">
        <f t="shared" si="4"/>
        <v>603</v>
      </c>
      <c r="N57" s="7">
        <f t="shared" si="5"/>
        <v>636.5</v>
      </c>
      <c r="O57" s="7">
        <f t="shared" si="6"/>
        <v>670</v>
      </c>
      <c r="P57" s="45">
        <f>H57*100/F57</f>
        <v>208.955223880597</v>
      </c>
    </row>
    <row r="58" spans="1:16" ht="15.6" x14ac:dyDescent="0.3">
      <c r="A58" s="1"/>
      <c r="B58" s="1" t="s">
        <v>72</v>
      </c>
      <c r="C58" s="1">
        <f t="shared" si="8"/>
        <v>0</v>
      </c>
      <c r="D58" s="1">
        <v>1</v>
      </c>
      <c r="E58" s="1"/>
      <c r="F58" s="1">
        <v>650</v>
      </c>
      <c r="G58" s="7">
        <f t="shared" si="0"/>
        <v>0</v>
      </c>
      <c r="H58" s="16">
        <v>1000</v>
      </c>
      <c r="I58" s="23">
        <f t="shared" si="1"/>
        <v>0</v>
      </c>
      <c r="J58" s="23">
        <f t="shared" si="2"/>
        <v>0</v>
      </c>
      <c r="K58" s="44"/>
      <c r="L58" s="7">
        <f t="shared" si="3"/>
        <v>1105</v>
      </c>
      <c r="M58" s="5">
        <f t="shared" si="4"/>
        <v>1170</v>
      </c>
      <c r="N58" s="7">
        <f t="shared" si="5"/>
        <v>1235</v>
      </c>
      <c r="O58" s="7">
        <f t="shared" si="6"/>
        <v>1300</v>
      </c>
      <c r="P58" s="45">
        <f>H58*100/F58</f>
        <v>153.84615384615384</v>
      </c>
    </row>
    <row r="59" spans="1:16" ht="15.6" x14ac:dyDescent="0.3">
      <c r="A59" s="1"/>
      <c r="B59" s="7" t="s">
        <v>46</v>
      </c>
      <c r="C59" s="1">
        <f t="shared" si="8"/>
        <v>0</v>
      </c>
      <c r="D59" s="7"/>
      <c r="E59" s="7"/>
      <c r="F59" s="7">
        <v>0</v>
      </c>
      <c r="G59" s="7">
        <f t="shared" si="0"/>
        <v>0</v>
      </c>
      <c r="H59" s="16"/>
      <c r="I59" s="23">
        <f t="shared" si="1"/>
        <v>0</v>
      </c>
      <c r="J59" s="23">
        <f t="shared" si="2"/>
        <v>0</v>
      </c>
      <c r="K59" s="44"/>
      <c r="L59" s="1">
        <f t="shared" si="3"/>
        <v>0</v>
      </c>
      <c r="M59" s="5">
        <f t="shared" si="4"/>
        <v>0</v>
      </c>
      <c r="N59" s="1">
        <f t="shared" si="5"/>
        <v>0</v>
      </c>
      <c r="O59" s="1">
        <f t="shared" si="6"/>
        <v>0</v>
      </c>
      <c r="P59" s="45"/>
    </row>
    <row r="60" spans="1:16" ht="15.6" x14ac:dyDescent="0.3">
      <c r="A60" s="1"/>
      <c r="B60" s="1" t="s">
        <v>43</v>
      </c>
      <c r="C60" s="1">
        <f t="shared" si="8"/>
        <v>10</v>
      </c>
      <c r="D60" s="1">
        <v>1</v>
      </c>
      <c r="E60" s="1">
        <v>10</v>
      </c>
      <c r="F60" s="1">
        <v>365</v>
      </c>
      <c r="G60" s="7">
        <f t="shared" si="0"/>
        <v>3650</v>
      </c>
      <c r="H60" s="16">
        <v>700</v>
      </c>
      <c r="I60" s="23">
        <f t="shared" si="1"/>
        <v>7000</v>
      </c>
      <c r="J60" s="23">
        <f t="shared" si="2"/>
        <v>3350</v>
      </c>
      <c r="K60" s="44"/>
      <c r="L60" s="1">
        <f t="shared" si="3"/>
        <v>620.5</v>
      </c>
      <c r="M60" s="5">
        <f t="shared" si="4"/>
        <v>657</v>
      </c>
      <c r="N60" s="1">
        <f t="shared" si="5"/>
        <v>693.5</v>
      </c>
      <c r="O60" s="1">
        <f t="shared" si="6"/>
        <v>730</v>
      </c>
      <c r="P60" s="45">
        <f>H60*100/F60</f>
        <v>191.78082191780823</v>
      </c>
    </row>
    <row r="61" spans="1:16" ht="15.6" x14ac:dyDescent="0.3">
      <c r="A61" s="1"/>
      <c r="B61" s="1" t="s">
        <v>44</v>
      </c>
      <c r="C61" s="1">
        <f t="shared" si="8"/>
        <v>0</v>
      </c>
      <c r="D61" s="1">
        <v>3</v>
      </c>
      <c r="E61" s="1"/>
      <c r="F61" s="1">
        <v>865</v>
      </c>
      <c r="G61" s="7">
        <f t="shared" si="0"/>
        <v>0</v>
      </c>
      <c r="H61" s="16">
        <v>1700</v>
      </c>
      <c r="I61" s="23">
        <f t="shared" si="1"/>
        <v>0</v>
      </c>
      <c r="J61" s="23">
        <f t="shared" si="2"/>
        <v>0</v>
      </c>
      <c r="K61" s="44"/>
      <c r="L61" s="1">
        <f t="shared" si="3"/>
        <v>1470.5</v>
      </c>
      <c r="M61" s="5">
        <f t="shared" si="4"/>
        <v>1557</v>
      </c>
      <c r="N61" s="1">
        <f t="shared" si="5"/>
        <v>1643.5</v>
      </c>
      <c r="O61" s="1">
        <f t="shared" si="6"/>
        <v>1730</v>
      </c>
      <c r="P61" s="45">
        <f>H61*100/F61</f>
        <v>196.53179190751445</v>
      </c>
    </row>
    <row r="62" spans="1:16" ht="15.6" x14ac:dyDescent="0.3">
      <c r="A62" s="1"/>
      <c r="B62" s="1" t="s">
        <v>48</v>
      </c>
      <c r="C62" s="1">
        <f t="shared" si="8"/>
        <v>50</v>
      </c>
      <c r="D62" s="1">
        <v>5</v>
      </c>
      <c r="E62" s="1">
        <v>10</v>
      </c>
      <c r="F62" s="1">
        <v>1300</v>
      </c>
      <c r="G62" s="7">
        <f t="shared" si="0"/>
        <v>13000</v>
      </c>
      <c r="H62" s="16">
        <v>2200</v>
      </c>
      <c r="I62" s="23">
        <f t="shared" si="1"/>
        <v>22000</v>
      </c>
      <c r="J62" s="23">
        <f t="shared" si="2"/>
        <v>9000</v>
      </c>
      <c r="K62" s="44"/>
      <c r="L62" s="7">
        <f t="shared" si="3"/>
        <v>2210</v>
      </c>
      <c r="M62" s="5">
        <f t="shared" si="4"/>
        <v>2340</v>
      </c>
      <c r="N62" s="7">
        <f t="shared" si="5"/>
        <v>2470</v>
      </c>
      <c r="O62" s="7">
        <f t="shared" si="6"/>
        <v>2600</v>
      </c>
      <c r="P62" s="45">
        <f>H62*100/F62</f>
        <v>169.23076923076923</v>
      </c>
    </row>
    <row r="63" spans="1:16" ht="15.6" x14ac:dyDescent="0.3">
      <c r="A63" s="1"/>
      <c r="B63" s="7" t="s">
        <v>47</v>
      </c>
      <c r="C63" s="1">
        <f t="shared" si="8"/>
        <v>0</v>
      </c>
      <c r="D63" s="7"/>
      <c r="E63" s="7"/>
      <c r="F63" s="7">
        <v>0</v>
      </c>
      <c r="G63" s="7">
        <f t="shared" si="0"/>
        <v>0</v>
      </c>
      <c r="H63" s="16"/>
      <c r="I63" s="23">
        <f t="shared" si="1"/>
        <v>0</v>
      </c>
      <c r="J63" s="23">
        <f t="shared" si="2"/>
        <v>0</v>
      </c>
      <c r="K63" s="44"/>
      <c r="L63" s="1">
        <f t="shared" si="3"/>
        <v>0</v>
      </c>
      <c r="M63" s="5">
        <f t="shared" si="4"/>
        <v>0</v>
      </c>
      <c r="N63" s="1">
        <f t="shared" si="5"/>
        <v>0</v>
      </c>
      <c r="O63" s="1">
        <f t="shared" si="6"/>
        <v>0</v>
      </c>
      <c r="P63" s="45"/>
    </row>
    <row r="64" spans="1:16" ht="15.6" x14ac:dyDescent="0.3">
      <c r="A64" s="1"/>
      <c r="B64" s="1" t="s">
        <v>43</v>
      </c>
      <c r="C64" s="1">
        <f t="shared" si="8"/>
        <v>0</v>
      </c>
      <c r="D64" s="1">
        <v>1</v>
      </c>
      <c r="E64" s="1"/>
      <c r="F64" s="1">
        <v>400</v>
      </c>
      <c r="G64" s="7">
        <f t="shared" si="0"/>
        <v>0</v>
      </c>
      <c r="H64" s="16">
        <v>700</v>
      </c>
      <c r="I64" s="23">
        <f t="shared" si="1"/>
        <v>0</v>
      </c>
      <c r="J64" s="23">
        <f t="shared" si="2"/>
        <v>0</v>
      </c>
      <c r="K64" s="44"/>
      <c r="L64" s="1">
        <f t="shared" si="3"/>
        <v>680</v>
      </c>
      <c r="M64" s="5">
        <f t="shared" si="4"/>
        <v>720</v>
      </c>
      <c r="N64" s="1">
        <f t="shared" si="5"/>
        <v>760</v>
      </c>
      <c r="O64" s="1">
        <f t="shared" si="6"/>
        <v>800</v>
      </c>
      <c r="P64" s="45">
        <f>H64*100/F64</f>
        <v>175</v>
      </c>
    </row>
    <row r="65" spans="1:21" ht="15.6" x14ac:dyDescent="0.3">
      <c r="A65" s="1"/>
      <c r="B65" s="1" t="s">
        <v>44</v>
      </c>
      <c r="C65" s="1">
        <f t="shared" si="8"/>
        <v>0</v>
      </c>
      <c r="D65" s="1">
        <v>3</v>
      </c>
      <c r="E65" s="1"/>
      <c r="F65" s="1">
        <v>890</v>
      </c>
      <c r="G65" s="7">
        <f t="shared" si="0"/>
        <v>0</v>
      </c>
      <c r="H65" s="16">
        <v>1700</v>
      </c>
      <c r="I65" s="23">
        <f t="shared" si="1"/>
        <v>0</v>
      </c>
      <c r="J65" s="23">
        <f t="shared" si="2"/>
        <v>0</v>
      </c>
      <c r="K65" s="44"/>
      <c r="L65" s="1">
        <f t="shared" si="3"/>
        <v>1513</v>
      </c>
      <c r="M65" s="5">
        <f t="shared" si="4"/>
        <v>1602</v>
      </c>
      <c r="N65" s="1">
        <f t="shared" si="5"/>
        <v>1691</v>
      </c>
      <c r="O65" s="1">
        <f t="shared" si="6"/>
        <v>1780</v>
      </c>
      <c r="P65" s="45">
        <f>H65*100/F65</f>
        <v>191.01123595505618</v>
      </c>
    </row>
    <row r="66" spans="1:21" ht="15.6" x14ac:dyDescent="0.3">
      <c r="A66" s="1"/>
      <c r="B66" s="1" t="s">
        <v>48</v>
      </c>
      <c r="C66" s="1">
        <f t="shared" si="8"/>
        <v>0</v>
      </c>
      <c r="D66" s="1">
        <v>5</v>
      </c>
      <c r="E66" s="1"/>
      <c r="F66" s="1">
        <v>1320</v>
      </c>
      <c r="G66" s="7">
        <f t="shared" si="0"/>
        <v>0</v>
      </c>
      <c r="H66" s="16">
        <v>2200</v>
      </c>
      <c r="I66" s="23">
        <f t="shared" si="1"/>
        <v>0</v>
      </c>
      <c r="J66" s="23">
        <f t="shared" si="2"/>
        <v>0</v>
      </c>
      <c r="K66" s="44"/>
      <c r="L66" s="7">
        <f t="shared" si="3"/>
        <v>2244</v>
      </c>
      <c r="M66" s="5">
        <f t="shared" si="4"/>
        <v>2376</v>
      </c>
      <c r="N66" s="7">
        <f t="shared" si="5"/>
        <v>2508</v>
      </c>
      <c r="O66" s="7">
        <f t="shared" si="6"/>
        <v>2640</v>
      </c>
      <c r="P66" s="45">
        <f>H66*100/F66</f>
        <v>166.66666666666666</v>
      </c>
    </row>
    <row r="67" spans="1:21" ht="15.6" x14ac:dyDescent="0.3">
      <c r="A67" s="1"/>
      <c r="B67" s="7" t="s">
        <v>49</v>
      </c>
      <c r="C67" s="1">
        <f t="shared" si="8"/>
        <v>0</v>
      </c>
      <c r="D67" s="7"/>
      <c r="E67" s="7"/>
      <c r="F67" s="7">
        <v>0</v>
      </c>
      <c r="G67" s="7">
        <f t="shared" si="0"/>
        <v>0</v>
      </c>
      <c r="H67" s="16"/>
      <c r="I67" s="23">
        <f t="shared" si="1"/>
        <v>0</v>
      </c>
      <c r="J67" s="23">
        <f t="shared" si="2"/>
        <v>0</v>
      </c>
      <c r="K67" s="44"/>
      <c r="L67" s="1">
        <f t="shared" si="3"/>
        <v>0</v>
      </c>
      <c r="M67" s="5">
        <f t="shared" si="4"/>
        <v>0</v>
      </c>
      <c r="N67" s="1">
        <f t="shared" si="5"/>
        <v>0</v>
      </c>
      <c r="O67" s="1">
        <f t="shared" si="6"/>
        <v>0</v>
      </c>
      <c r="P67" s="45"/>
    </row>
    <row r="68" spans="1:21" ht="15.6" x14ac:dyDescent="0.3">
      <c r="A68" s="1"/>
      <c r="B68" s="1" t="s">
        <v>44</v>
      </c>
      <c r="C68" s="1">
        <f t="shared" si="8"/>
        <v>0</v>
      </c>
      <c r="D68" s="1">
        <v>3</v>
      </c>
      <c r="E68" s="1"/>
      <c r="F68" s="1">
        <v>1000</v>
      </c>
      <c r="G68" s="7">
        <f t="shared" si="0"/>
        <v>0</v>
      </c>
      <c r="H68" s="16">
        <v>1800</v>
      </c>
      <c r="I68" s="23">
        <f t="shared" si="1"/>
        <v>0</v>
      </c>
      <c r="J68" s="23">
        <f t="shared" si="2"/>
        <v>0</v>
      </c>
      <c r="K68" s="44"/>
      <c r="L68" s="1">
        <f t="shared" si="3"/>
        <v>1700</v>
      </c>
      <c r="M68" s="5">
        <f t="shared" si="4"/>
        <v>1800</v>
      </c>
      <c r="N68" s="1">
        <f t="shared" si="5"/>
        <v>1900</v>
      </c>
      <c r="O68" s="1">
        <f t="shared" si="6"/>
        <v>2000</v>
      </c>
      <c r="P68" s="45">
        <f>H68*100/F68</f>
        <v>180</v>
      </c>
    </row>
    <row r="69" spans="1:21" ht="15.6" x14ac:dyDescent="0.3">
      <c r="A69" s="1"/>
      <c r="B69" s="1" t="s">
        <v>48</v>
      </c>
      <c r="C69" s="1">
        <f t="shared" si="8"/>
        <v>0</v>
      </c>
      <c r="D69" s="1">
        <v>5</v>
      </c>
      <c r="E69" s="1"/>
      <c r="F69" s="1">
        <v>1510</v>
      </c>
      <c r="G69" s="7">
        <f t="shared" ref="G69:G80" si="12">E69*F69</f>
        <v>0</v>
      </c>
      <c r="H69" s="16">
        <v>2500</v>
      </c>
      <c r="I69" s="23">
        <f t="shared" si="1"/>
        <v>0</v>
      </c>
      <c r="J69" s="23">
        <f t="shared" si="2"/>
        <v>0</v>
      </c>
      <c r="K69" s="44"/>
      <c r="L69" s="7">
        <f t="shared" si="3"/>
        <v>2567</v>
      </c>
      <c r="M69" s="5">
        <f t="shared" si="4"/>
        <v>2718</v>
      </c>
      <c r="N69" s="7">
        <f t="shared" si="5"/>
        <v>2869</v>
      </c>
      <c r="O69" s="7">
        <f t="shared" si="6"/>
        <v>3020</v>
      </c>
      <c r="P69" s="45">
        <f>H69*100/F69</f>
        <v>165.56291390728478</v>
      </c>
    </row>
    <row r="70" spans="1:21" ht="15.6" x14ac:dyDescent="0.3">
      <c r="A70" s="1"/>
      <c r="B70" s="7" t="s">
        <v>50</v>
      </c>
      <c r="C70" s="1">
        <f t="shared" si="8"/>
        <v>0</v>
      </c>
      <c r="D70" s="7"/>
      <c r="E70" s="7"/>
      <c r="F70" s="7">
        <v>0</v>
      </c>
      <c r="G70" s="7">
        <f t="shared" si="12"/>
        <v>0</v>
      </c>
      <c r="H70" s="16"/>
      <c r="I70" s="23">
        <f t="shared" ref="I70:I80" si="13">H70*E70</f>
        <v>0</v>
      </c>
      <c r="J70" s="23">
        <f t="shared" ref="J70:J80" si="14">I70-G70</f>
        <v>0</v>
      </c>
      <c r="K70" s="44"/>
      <c r="L70" s="1">
        <f t="shared" ref="L70:L80" si="15">F70*170%</f>
        <v>0</v>
      </c>
      <c r="M70" s="5">
        <f t="shared" ref="M70:M80" si="16">F70*180%</f>
        <v>0</v>
      </c>
      <c r="N70" s="1">
        <f t="shared" ref="N70:N80" si="17">F70*190%</f>
        <v>0</v>
      </c>
      <c r="O70" s="1">
        <f t="shared" ref="O70:O80" si="18">F70*200%</f>
        <v>0</v>
      </c>
      <c r="P70" s="45"/>
    </row>
    <row r="71" spans="1:21" ht="15.6" x14ac:dyDescent="0.3">
      <c r="A71" s="1"/>
      <c r="B71" s="1" t="s">
        <v>43</v>
      </c>
      <c r="C71" s="1">
        <f t="shared" si="8"/>
        <v>0</v>
      </c>
      <c r="D71" s="1">
        <v>1</v>
      </c>
      <c r="E71" s="1"/>
      <c r="F71" s="1">
        <v>320</v>
      </c>
      <c r="G71" s="7">
        <f t="shared" si="12"/>
        <v>0</v>
      </c>
      <c r="H71" s="16">
        <v>700</v>
      </c>
      <c r="I71" s="23">
        <f t="shared" si="13"/>
        <v>0</v>
      </c>
      <c r="J71" s="23">
        <f t="shared" si="14"/>
        <v>0</v>
      </c>
      <c r="K71" s="44"/>
      <c r="L71" s="1">
        <f t="shared" si="15"/>
        <v>544</v>
      </c>
      <c r="M71" s="5">
        <f t="shared" si="16"/>
        <v>576</v>
      </c>
      <c r="N71" s="1">
        <f t="shared" si="17"/>
        <v>608</v>
      </c>
      <c r="O71" s="1">
        <f t="shared" si="18"/>
        <v>640</v>
      </c>
      <c r="P71" s="45">
        <f>H71*100/F71</f>
        <v>218.75</v>
      </c>
    </row>
    <row r="72" spans="1:21" ht="15.6" x14ac:dyDescent="0.3">
      <c r="A72" s="1"/>
      <c r="B72" s="1" t="s">
        <v>44</v>
      </c>
      <c r="C72" s="1">
        <f t="shared" ref="C72:C80" si="19">E72*D72</f>
        <v>0</v>
      </c>
      <c r="D72" s="1">
        <v>3</v>
      </c>
      <c r="E72" s="1"/>
      <c r="F72" s="1">
        <v>880</v>
      </c>
      <c r="G72" s="7">
        <f t="shared" si="12"/>
        <v>0</v>
      </c>
      <c r="H72" s="16">
        <v>1700</v>
      </c>
      <c r="I72" s="23">
        <f t="shared" si="13"/>
        <v>0</v>
      </c>
      <c r="J72" s="23">
        <f t="shared" si="14"/>
        <v>0</v>
      </c>
      <c r="K72" s="44"/>
      <c r="L72" s="1">
        <f t="shared" si="15"/>
        <v>1496</v>
      </c>
      <c r="M72" s="5">
        <f t="shared" si="16"/>
        <v>1584</v>
      </c>
      <c r="N72" s="1">
        <f t="shared" si="17"/>
        <v>1672</v>
      </c>
      <c r="O72" s="1">
        <f t="shared" si="18"/>
        <v>1760</v>
      </c>
      <c r="P72" s="45">
        <f>H72*100/F72</f>
        <v>193.18181818181819</v>
      </c>
    </row>
    <row r="73" spans="1:21" ht="15.6" x14ac:dyDescent="0.3">
      <c r="A73" s="1"/>
      <c r="B73" s="1" t="s">
        <v>48</v>
      </c>
      <c r="C73" s="1">
        <f t="shared" si="19"/>
        <v>0</v>
      </c>
      <c r="D73" s="1">
        <v>5</v>
      </c>
      <c r="E73" s="1"/>
      <c r="F73" s="1">
        <v>1330</v>
      </c>
      <c r="G73" s="7">
        <f t="shared" si="12"/>
        <v>0</v>
      </c>
      <c r="H73" s="16">
        <v>2200</v>
      </c>
      <c r="I73" s="23">
        <f t="shared" si="13"/>
        <v>0</v>
      </c>
      <c r="J73" s="23">
        <f t="shared" si="14"/>
        <v>0</v>
      </c>
      <c r="K73" s="44"/>
      <c r="L73" s="7">
        <f t="shared" si="15"/>
        <v>2261</v>
      </c>
      <c r="M73" s="5">
        <f t="shared" si="16"/>
        <v>2394</v>
      </c>
      <c r="N73" s="7">
        <f t="shared" si="17"/>
        <v>2527</v>
      </c>
      <c r="O73" s="7">
        <f t="shared" si="18"/>
        <v>2660</v>
      </c>
      <c r="P73" s="45">
        <f>H73*100/F73</f>
        <v>165.41353383458647</v>
      </c>
    </row>
    <row r="74" spans="1:21" ht="28.8" x14ac:dyDescent="0.3">
      <c r="A74" s="1"/>
      <c r="B74" s="2" t="s">
        <v>51</v>
      </c>
      <c r="C74" s="1">
        <f t="shared" si="19"/>
        <v>0</v>
      </c>
      <c r="D74" s="2"/>
      <c r="E74" s="7"/>
      <c r="F74" s="7">
        <v>0</v>
      </c>
      <c r="G74" s="7">
        <f t="shared" si="12"/>
        <v>0</v>
      </c>
      <c r="H74" s="16"/>
      <c r="I74" s="23">
        <f t="shared" si="13"/>
        <v>0</v>
      </c>
      <c r="J74" s="23">
        <f t="shared" si="14"/>
        <v>0</v>
      </c>
      <c r="K74" s="44"/>
      <c r="L74" s="1">
        <f t="shared" si="15"/>
        <v>0</v>
      </c>
      <c r="M74" s="5">
        <f t="shared" si="16"/>
        <v>0</v>
      </c>
      <c r="N74" s="1">
        <f t="shared" si="17"/>
        <v>0</v>
      </c>
      <c r="O74" s="1">
        <f t="shared" si="18"/>
        <v>0</v>
      </c>
      <c r="P74" s="45"/>
      <c r="U74" s="15">
        <f>I81</f>
        <v>90000</v>
      </c>
    </row>
    <row r="75" spans="1:21" ht="15.6" x14ac:dyDescent="0.3">
      <c r="A75" s="1"/>
      <c r="B75" s="1" t="s">
        <v>43</v>
      </c>
      <c r="C75" s="1">
        <f t="shared" si="19"/>
        <v>0</v>
      </c>
      <c r="D75" s="1">
        <v>1</v>
      </c>
      <c r="E75" s="1"/>
      <c r="F75" s="1">
        <v>310</v>
      </c>
      <c r="G75" s="7">
        <f t="shared" si="12"/>
        <v>0</v>
      </c>
      <c r="H75" s="16">
        <v>700</v>
      </c>
      <c r="I75" s="23">
        <f t="shared" si="13"/>
        <v>0</v>
      </c>
      <c r="J75" s="23">
        <f t="shared" si="14"/>
        <v>0</v>
      </c>
      <c r="K75" s="44"/>
      <c r="L75" s="1">
        <f t="shared" si="15"/>
        <v>527</v>
      </c>
      <c r="M75" s="5">
        <f t="shared" si="16"/>
        <v>558</v>
      </c>
      <c r="N75" s="1">
        <f t="shared" si="17"/>
        <v>589</v>
      </c>
      <c r="O75" s="1">
        <f t="shared" si="18"/>
        <v>620</v>
      </c>
      <c r="P75" s="45">
        <f>H75*100/F75</f>
        <v>225.80645161290323</v>
      </c>
      <c r="U75" s="15">
        <f>J81</f>
        <v>40050</v>
      </c>
    </row>
    <row r="76" spans="1:21" ht="15.6" x14ac:dyDescent="0.3">
      <c r="A76" s="1"/>
      <c r="B76" s="1" t="s">
        <v>44</v>
      </c>
      <c r="C76" s="1">
        <f t="shared" si="19"/>
        <v>0</v>
      </c>
      <c r="D76" s="1">
        <v>3</v>
      </c>
      <c r="E76" s="1"/>
      <c r="F76" s="1">
        <v>690</v>
      </c>
      <c r="G76" s="7">
        <f t="shared" si="12"/>
        <v>0</v>
      </c>
      <c r="H76" s="16">
        <v>1700</v>
      </c>
      <c r="I76" s="23">
        <f t="shared" si="13"/>
        <v>0</v>
      </c>
      <c r="J76" s="23">
        <f t="shared" si="14"/>
        <v>0</v>
      </c>
      <c r="K76" s="44"/>
      <c r="L76" s="1">
        <f t="shared" si="15"/>
        <v>1173</v>
      </c>
      <c r="M76" s="5">
        <f t="shared" si="16"/>
        <v>1242</v>
      </c>
      <c r="N76" s="1">
        <f t="shared" si="17"/>
        <v>1311</v>
      </c>
      <c r="O76" s="1">
        <f t="shared" si="18"/>
        <v>1380</v>
      </c>
      <c r="P76" s="45">
        <f>H76*100/F76</f>
        <v>246.37681159420291</v>
      </c>
      <c r="U76" s="15">
        <f>U74-U75</f>
        <v>49950</v>
      </c>
    </row>
    <row r="77" spans="1:21" ht="15.6" x14ac:dyDescent="0.3">
      <c r="A77" s="1"/>
      <c r="B77" s="1" t="s">
        <v>48</v>
      </c>
      <c r="C77" s="1">
        <f t="shared" si="19"/>
        <v>0</v>
      </c>
      <c r="D77" s="1">
        <v>5</v>
      </c>
      <c r="E77" s="1"/>
      <c r="F77" s="1">
        <v>1140</v>
      </c>
      <c r="G77" s="7">
        <f t="shared" si="12"/>
        <v>0</v>
      </c>
      <c r="H77" s="16">
        <v>2200</v>
      </c>
      <c r="I77" s="23">
        <f t="shared" si="13"/>
        <v>0</v>
      </c>
      <c r="J77" s="23">
        <f t="shared" si="14"/>
        <v>0</v>
      </c>
      <c r="K77" s="44"/>
      <c r="L77" s="7">
        <f t="shared" si="15"/>
        <v>1938</v>
      </c>
      <c r="M77" s="5">
        <f t="shared" si="16"/>
        <v>2052</v>
      </c>
      <c r="N77" s="7">
        <f t="shared" si="17"/>
        <v>2166</v>
      </c>
      <c r="O77" s="7">
        <f t="shared" si="18"/>
        <v>2280</v>
      </c>
      <c r="P77" s="45">
        <f>H77*100/F77</f>
        <v>192.98245614035088</v>
      </c>
    </row>
    <row r="78" spans="1:21" ht="15.6" x14ac:dyDescent="0.3">
      <c r="A78" s="1"/>
      <c r="B78" s="2" t="s">
        <v>59</v>
      </c>
      <c r="C78" s="1">
        <f t="shared" si="19"/>
        <v>0</v>
      </c>
      <c r="D78" s="2"/>
      <c r="E78" s="7"/>
      <c r="F78" s="7">
        <v>0</v>
      </c>
      <c r="G78" s="7">
        <f t="shared" si="12"/>
        <v>0</v>
      </c>
      <c r="H78" s="16"/>
      <c r="I78" s="23">
        <f t="shared" si="13"/>
        <v>0</v>
      </c>
      <c r="J78" s="23">
        <f t="shared" si="14"/>
        <v>0</v>
      </c>
      <c r="K78" s="44"/>
      <c r="L78" s="1">
        <f t="shared" si="15"/>
        <v>0</v>
      </c>
      <c r="M78" s="5">
        <f t="shared" si="16"/>
        <v>0</v>
      </c>
      <c r="N78" s="1">
        <f t="shared" si="17"/>
        <v>0</v>
      </c>
      <c r="O78" s="1">
        <f t="shared" si="18"/>
        <v>0</v>
      </c>
      <c r="P78" s="45"/>
    </row>
    <row r="79" spans="1:21" ht="28.8" x14ac:dyDescent="0.3">
      <c r="A79" s="1"/>
      <c r="B79" s="14" t="s">
        <v>61</v>
      </c>
      <c r="C79" s="1">
        <f t="shared" si="19"/>
        <v>0</v>
      </c>
      <c r="D79" s="14">
        <v>0.5</v>
      </c>
      <c r="E79" s="5"/>
      <c r="F79" s="5">
        <v>200</v>
      </c>
      <c r="G79" s="7">
        <f t="shared" si="12"/>
        <v>0</v>
      </c>
      <c r="H79" s="16">
        <v>600</v>
      </c>
      <c r="I79" s="23">
        <f t="shared" si="13"/>
        <v>0</v>
      </c>
      <c r="J79" s="23">
        <f t="shared" si="14"/>
        <v>0</v>
      </c>
      <c r="K79" s="44"/>
      <c r="L79" s="7">
        <f t="shared" si="15"/>
        <v>340</v>
      </c>
      <c r="M79" s="5">
        <f t="shared" si="16"/>
        <v>360</v>
      </c>
      <c r="N79" s="7">
        <f t="shared" si="17"/>
        <v>380</v>
      </c>
      <c r="O79" s="7">
        <f t="shared" si="18"/>
        <v>400</v>
      </c>
      <c r="P79" s="45">
        <f>H79*100/F79</f>
        <v>300</v>
      </c>
    </row>
    <row r="80" spans="1:21" ht="28.8" x14ac:dyDescent="0.3">
      <c r="A80" s="1"/>
      <c r="B80" s="14" t="s">
        <v>60</v>
      </c>
      <c r="C80" s="1">
        <f t="shared" si="19"/>
        <v>0</v>
      </c>
      <c r="D80" s="14">
        <v>0.5</v>
      </c>
      <c r="E80" s="5"/>
      <c r="F80" s="5">
        <v>180</v>
      </c>
      <c r="G80" s="7">
        <f t="shared" si="12"/>
        <v>0</v>
      </c>
      <c r="H80" s="16">
        <v>550</v>
      </c>
      <c r="I80" s="23">
        <f t="shared" si="13"/>
        <v>0</v>
      </c>
      <c r="J80" s="23">
        <f t="shared" si="14"/>
        <v>0</v>
      </c>
      <c r="K80" s="44"/>
      <c r="L80" s="7">
        <f t="shared" si="15"/>
        <v>306</v>
      </c>
      <c r="M80" s="5">
        <f t="shared" si="16"/>
        <v>324</v>
      </c>
      <c r="N80" s="7">
        <f t="shared" si="17"/>
        <v>342</v>
      </c>
      <c r="O80" s="7">
        <f t="shared" si="18"/>
        <v>360</v>
      </c>
      <c r="P80" s="45">
        <f>H80*100/F80</f>
        <v>305.55555555555554</v>
      </c>
    </row>
    <row r="81" spans="1:18" ht="15" x14ac:dyDescent="0.3">
      <c r="A81" s="1"/>
      <c r="B81" s="1"/>
      <c r="C81" s="1">
        <f>SUM(C6:C80)</f>
        <v>185</v>
      </c>
      <c r="D81" s="1"/>
      <c r="E81" s="5">
        <f>SUM(E5:E80)</f>
        <v>45</v>
      </c>
      <c r="F81" s="1"/>
      <c r="G81" s="7"/>
      <c r="H81" s="22"/>
      <c r="I81" s="13">
        <f>SUM(I6:I80)</f>
        <v>90000</v>
      </c>
      <c r="J81" s="13">
        <f>SUM(J6:J80)</f>
        <v>40050</v>
      </c>
      <c r="K81" s="44"/>
      <c r="L81" s="1"/>
      <c r="M81" s="5"/>
      <c r="N81" s="1">
        <f t="shared" ref="N81" si="20">F81*200%</f>
        <v>0</v>
      </c>
      <c r="O81" s="1"/>
      <c r="P81" s="45"/>
      <c r="R81" t="s">
        <v>70</v>
      </c>
    </row>
    <row r="82" spans="1:18" ht="15" x14ac:dyDescent="0.3">
      <c r="E82" s="5"/>
      <c r="G82" s="32">
        <f>SUM(G5:G81)</f>
        <v>49950</v>
      </c>
      <c r="H82" s="4"/>
      <c r="J82" s="1"/>
      <c r="K82" s="27"/>
      <c r="R82" s="34">
        <f>I81</f>
        <v>90000</v>
      </c>
    </row>
    <row r="83" spans="1:18" x14ac:dyDescent="0.3">
      <c r="I83" s="29">
        <v>0.04</v>
      </c>
      <c r="J83" s="10">
        <f>I81/100*4</f>
        <v>3600</v>
      </c>
      <c r="R83" s="17"/>
    </row>
    <row r="84" spans="1:18" x14ac:dyDescent="0.3">
      <c r="I84" s="10" t="s">
        <v>65</v>
      </c>
      <c r="J84" s="10"/>
      <c r="R84" s="17"/>
    </row>
    <row r="85" spans="1:18" x14ac:dyDescent="0.3">
      <c r="I85" s="10" t="s">
        <v>66</v>
      </c>
      <c r="J85" s="10"/>
      <c r="R85" s="17"/>
    </row>
    <row r="86" spans="1:18" x14ac:dyDescent="0.3">
      <c r="I86" s="29"/>
      <c r="J86" s="10"/>
      <c r="R86" s="17"/>
    </row>
    <row r="87" spans="1:18" x14ac:dyDescent="0.3">
      <c r="J87" s="31">
        <f>I81-J83-J84</f>
        <v>86400</v>
      </c>
      <c r="R87" s="33">
        <f>R82-R83-R84-R85-R86</f>
        <v>90000</v>
      </c>
    </row>
    <row r="88" spans="1:18" x14ac:dyDescent="0.3">
      <c r="I88" s="30"/>
      <c r="J88">
        <f>G82</f>
        <v>49950</v>
      </c>
    </row>
    <row r="89" spans="1:18" x14ac:dyDescent="0.3">
      <c r="I89" s="18" t="s">
        <v>73</v>
      </c>
      <c r="J89" s="15">
        <f>J87-J88</f>
        <v>36450</v>
      </c>
      <c r="K89" s="1"/>
      <c r="L89" s="37" t="s">
        <v>70</v>
      </c>
    </row>
    <row r="90" spans="1:18" x14ac:dyDescent="0.3">
      <c r="K90" s="1"/>
      <c r="L90" s="34">
        <f>J87</f>
        <v>86400</v>
      </c>
    </row>
    <row r="91" spans="1:18" x14ac:dyDescent="0.3">
      <c r="K91" s="1"/>
      <c r="L91" s="17">
        <v>86400</v>
      </c>
    </row>
    <row r="92" spans="1:18" x14ac:dyDescent="0.3">
      <c r="K92" s="1"/>
      <c r="L92" s="17"/>
    </row>
    <row r="93" spans="1:18" x14ac:dyDescent="0.3">
      <c r="K93" s="1"/>
      <c r="L93" s="17"/>
    </row>
    <row r="94" spans="1:18" x14ac:dyDescent="0.3">
      <c r="K94" s="1"/>
      <c r="L94" s="17"/>
    </row>
    <row r="95" spans="1:18" x14ac:dyDescent="0.3">
      <c r="K95" s="38"/>
      <c r="L95" s="39">
        <f>L90-L91-L92-L93-L94</f>
        <v>0</v>
      </c>
    </row>
  </sheetData>
  <mergeCells count="1">
    <mergeCell ref="L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Финал</vt:lpstr>
      <vt:lpstr>Жарк 1</vt:lpstr>
      <vt:lpstr>Жарк 2</vt:lpstr>
      <vt:lpstr>Жарк 07.07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djami</dc:creator>
  <cp:lastModifiedBy>djami.rustam76@mail.ru</cp:lastModifiedBy>
  <dcterms:created xsi:type="dcterms:W3CDTF">2015-06-05T18:19:34Z</dcterms:created>
  <dcterms:modified xsi:type="dcterms:W3CDTF">2024-04-25T11:46:01Z</dcterms:modified>
</cp:coreProperties>
</file>