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500" yWindow="2460" windowWidth="22455" windowHeight="795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P65" i="1" l="1"/>
  <c r="Q59" i="1"/>
  <c r="R59" i="1"/>
  <c r="Q60" i="1"/>
  <c r="R60" i="1"/>
  <c r="Q61" i="1"/>
  <c r="R61" i="1"/>
  <c r="Q62" i="1"/>
  <c r="R62" i="1"/>
  <c r="N13" i="1"/>
  <c r="Q13" i="1"/>
  <c r="R13" i="1"/>
  <c r="Q57" i="1" l="1"/>
  <c r="R57" i="1"/>
  <c r="Q58" i="1"/>
  <c r="R58" i="1"/>
  <c r="P67" i="1" l="1"/>
  <c r="Q44" i="1"/>
  <c r="R44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43" i="1"/>
  <c r="R43" i="1"/>
  <c r="R41" i="1" l="1"/>
  <c r="Q41" i="1"/>
  <c r="R40" i="1"/>
  <c r="Q40" i="1"/>
  <c r="R38" i="1"/>
  <c r="Q38" i="1"/>
  <c r="R36" i="1"/>
  <c r="Q36" i="1"/>
  <c r="R34" i="1"/>
  <c r="Q34" i="1"/>
  <c r="R32" i="1"/>
  <c r="Q32" i="1"/>
  <c r="R30" i="1"/>
  <c r="Q30" i="1"/>
  <c r="R28" i="1"/>
  <c r="Q28" i="1"/>
  <c r="R26" i="1"/>
  <c r="Q26" i="1"/>
  <c r="R24" i="1"/>
  <c r="Q24" i="1"/>
  <c r="R22" i="1"/>
  <c r="Q22" i="1"/>
  <c r="R20" i="1"/>
  <c r="Q20" i="1"/>
  <c r="R18" i="1"/>
  <c r="Q18" i="1"/>
  <c r="R42" i="1"/>
  <c r="N42" i="1"/>
  <c r="Q42" i="1" s="1"/>
  <c r="R39" i="1"/>
  <c r="Q39" i="1"/>
  <c r="R37" i="1"/>
  <c r="N37" i="1"/>
  <c r="Q37" i="1" s="1"/>
  <c r="R35" i="1"/>
  <c r="Q35" i="1"/>
  <c r="R33" i="1"/>
  <c r="Q33" i="1"/>
  <c r="R31" i="1"/>
  <c r="Q31" i="1"/>
  <c r="R29" i="1"/>
  <c r="Q29" i="1"/>
  <c r="R27" i="1"/>
  <c r="Q27" i="1"/>
  <c r="R25" i="1"/>
  <c r="Q25" i="1"/>
  <c r="R23" i="1"/>
  <c r="Q23" i="1"/>
  <c r="R21" i="1"/>
  <c r="Q21" i="1"/>
  <c r="R19" i="1"/>
  <c r="Q19" i="1"/>
  <c r="R17" i="1"/>
  <c r="Q17" i="1"/>
  <c r="R8" i="1" l="1"/>
  <c r="R7" i="1"/>
  <c r="R9" i="1"/>
  <c r="R10" i="1"/>
  <c r="R11" i="1"/>
  <c r="R12" i="1"/>
  <c r="R14" i="1"/>
  <c r="R15" i="1"/>
  <c r="R16" i="1"/>
  <c r="R63" i="1"/>
  <c r="N63" i="1"/>
  <c r="Q63" i="1" s="1"/>
  <c r="N16" i="1"/>
  <c r="Q16" i="1" s="1"/>
  <c r="N15" i="1"/>
  <c r="Q15" i="1" s="1"/>
  <c r="N14" i="1"/>
  <c r="Q14" i="1" s="1"/>
  <c r="N12" i="1"/>
  <c r="Q12" i="1" s="1"/>
  <c r="N11" i="1"/>
  <c r="Q11" i="1" s="1"/>
  <c r="N10" i="1"/>
  <c r="Q10" i="1" s="1"/>
  <c r="N9" i="1"/>
  <c r="Q9" i="1" s="1"/>
  <c r="N7" i="1"/>
  <c r="Q7" i="1" s="1"/>
  <c r="N8" i="1"/>
  <c r="Q8" i="1" s="1"/>
  <c r="R65" i="1" l="1"/>
  <c r="P66" i="1" s="1"/>
  <c r="Q64" i="1"/>
  <c r="R66" i="1" l="1"/>
  <c r="R67" i="1" s="1"/>
</calcChain>
</file>

<file path=xl/sharedStrings.xml><?xml version="1.0" encoding="utf-8"?>
<sst xmlns="http://schemas.openxmlformats.org/spreadsheetml/2006/main" count="255" uniqueCount="199">
  <si>
    <t>Бланк заказа на детскую одежду</t>
  </si>
  <si>
    <t>Название</t>
  </si>
  <si>
    <t>Размеры</t>
  </si>
  <si>
    <t>28,30,32,34,36</t>
  </si>
  <si>
    <t>Примечание</t>
  </si>
  <si>
    <t>Можно ассорти</t>
  </si>
  <si>
    <t>28,30,32,34</t>
  </si>
  <si>
    <t>Кукла Барби</t>
  </si>
  <si>
    <t>Розовый, Апельсин, Арбуз, Белый, Золото, Бордо, Коралл</t>
  </si>
  <si>
    <t>24,26,28,30</t>
  </si>
  <si>
    <t>Матрешка Горох</t>
  </si>
  <si>
    <t>28,30,32,34,36,38</t>
  </si>
  <si>
    <t>Размеры с 0,5 года до 6 лет</t>
  </si>
  <si>
    <t>Размеры с 1 года до 6 лет                   В комплект входит сумочка</t>
  </si>
  <si>
    <t xml:space="preserve">Болерошка </t>
  </si>
  <si>
    <t>Возможно комплектом к любому платью и отдельно</t>
  </si>
  <si>
    <t>Диско</t>
  </si>
  <si>
    <t>В комплект входят длинные перчатки</t>
  </si>
  <si>
    <t>32,34,36,38</t>
  </si>
  <si>
    <t>Розовые, Золото, Черный, Электрик, Коралл</t>
  </si>
  <si>
    <t>Платье 3х ярусное с болеро</t>
  </si>
  <si>
    <t>Можно ассорти, в комплект входят перчатки</t>
  </si>
  <si>
    <t>Ткань х/б очень качественная</t>
  </si>
  <si>
    <t>26, 28,30,32</t>
  </si>
  <si>
    <t>Сарафан х/б</t>
  </si>
  <si>
    <t>Хэппи дей, Розовый, Синий, Голубой</t>
  </si>
  <si>
    <t>Сарафан жатка</t>
  </si>
  <si>
    <t>В наличии только красные</t>
  </si>
  <si>
    <t>Двойка жатка</t>
  </si>
  <si>
    <t>Блузка со штанишками</t>
  </si>
  <si>
    <t>Коралл, Арбуз, Красный</t>
  </si>
  <si>
    <t>Толстовка</t>
  </si>
  <si>
    <t>Теплая из флиса с капюшоном</t>
  </si>
  <si>
    <t>32,34,36, 38</t>
  </si>
  <si>
    <t>Вес:</t>
  </si>
  <si>
    <t>кг.</t>
  </si>
  <si>
    <t>Кол-во серий</t>
  </si>
  <si>
    <t>Кол-во единиц в серии</t>
  </si>
  <si>
    <t>Вес серии (кг)</t>
  </si>
  <si>
    <t>Сумма (руб)</t>
  </si>
  <si>
    <t>* При выборе серии Ассорти в графе Цвета указать цвет и количество единиц каждого цвета</t>
  </si>
  <si>
    <t xml:space="preserve">Итого сумма за: </t>
  </si>
  <si>
    <t>Цена (руб)</t>
  </si>
  <si>
    <t>Выбирайте пожалуйста модели и смотрите цену</t>
  </si>
  <si>
    <t>Здесь пишите Ваш заказ</t>
  </si>
  <si>
    <t>А здесь посчитает автоматически</t>
  </si>
  <si>
    <t>Вес лота(кг)</t>
  </si>
  <si>
    <t>единиц(ы)  -</t>
  </si>
  <si>
    <t>Цвета *</t>
  </si>
  <si>
    <t>Белый, Розовый, Голубой</t>
  </si>
  <si>
    <t>28, 30,32,34</t>
  </si>
  <si>
    <t>Платье из Кадре горошек</t>
  </si>
  <si>
    <t>Красный, Малина, Салат, Серый, Синий</t>
  </si>
  <si>
    <t>Платье Роза 513</t>
  </si>
  <si>
    <t>Платье из Кадре с Розами</t>
  </si>
  <si>
    <t>28, 30,32,34,36</t>
  </si>
  <si>
    <t>28,30,32,34, 36</t>
  </si>
  <si>
    <t>Красный, Синий</t>
  </si>
  <si>
    <t>Арбуз, Красный, Розовый, Сирень</t>
  </si>
  <si>
    <t>Платье из трикотажа с пуговичками</t>
  </si>
  <si>
    <t>Платье с болеро из трикотажа</t>
  </si>
  <si>
    <t>Красный, Розовый, Черный</t>
  </si>
  <si>
    <t>Платье 3D     32-01</t>
  </si>
  <si>
    <t>Двойка трикотаж      21-17</t>
  </si>
  <si>
    <t>Платье трикотаж      21-17</t>
  </si>
  <si>
    <t>Платье Горошки       513</t>
  </si>
  <si>
    <t>Оранжевый, Розовый, Голубой</t>
  </si>
  <si>
    <t>Красиве переливающееся платье</t>
  </si>
  <si>
    <t>Двойка Горох    31-97</t>
  </si>
  <si>
    <t>Платье с болерошкой</t>
  </si>
  <si>
    <t>Арбуз, Бордо, Зеленый, Красный, Розовый, Черный</t>
  </si>
  <si>
    <t>Двойка Горох Клёпки</t>
  </si>
  <si>
    <t>Бирюза, Красный, Розовый, Синий</t>
  </si>
  <si>
    <t>Платье обманка        31-97</t>
  </si>
  <si>
    <t>Иммитация двойки со стразами</t>
  </si>
  <si>
    <t>Арбуз, Красный, Черный</t>
  </si>
  <si>
    <t>Платье полоска         31-97</t>
  </si>
  <si>
    <t xml:space="preserve">Платье из трикотажа  </t>
  </si>
  <si>
    <t>Арбуз, Голубой, Сирень</t>
  </si>
  <si>
    <t>Двойка Кадре      31-97</t>
  </si>
  <si>
    <t>Платье Горох с болеро с клапанами</t>
  </si>
  <si>
    <t>Синий, Зеленый, Розовый, Красный</t>
  </si>
  <si>
    <t>Синий, Коричневый, Красный, Малина, Сирень</t>
  </si>
  <si>
    <t>Платье Сердечко</t>
  </si>
  <si>
    <t>Сарафан Вельветовый</t>
  </si>
  <si>
    <t>Красивый сарафан с розой</t>
  </si>
  <si>
    <t>Платье из х/б с сумочкой</t>
  </si>
  <si>
    <t>Платье Аппликация      31-94</t>
  </si>
  <si>
    <t>Комбинированное платье с аппликацией</t>
  </si>
  <si>
    <t>Синий, Зеленый, Красный, Желтый</t>
  </si>
  <si>
    <t>Сарафан Крылышки</t>
  </si>
  <si>
    <t>Вельветовый сарафан с крылышками</t>
  </si>
  <si>
    <t>Платье трикотаж      31-94</t>
  </si>
  <si>
    <t>Платье комбинированное трикотажное</t>
  </si>
  <si>
    <t>Сирень, Голубой, Красный, Малина, Розовый, Желтый</t>
  </si>
  <si>
    <t>Красные, Оранжевый, Розовый, Синий</t>
  </si>
  <si>
    <t>Платье хбэшка горошек 31-91</t>
  </si>
  <si>
    <t>Платье из х/б горошек с пояском</t>
  </si>
  <si>
    <t>Зеленый, Розовый, Голубой</t>
  </si>
  <si>
    <t>Платье Гипюр 31-91 рукав</t>
  </si>
  <si>
    <t>Красивые платья из гипюра с бантом</t>
  </si>
  <si>
    <t>Белый, Бежевый</t>
  </si>
  <si>
    <t>Платье Гипюр 31-91</t>
  </si>
  <si>
    <t>Платье из Гипюра с рукавом-фонарик</t>
  </si>
  <si>
    <t>Платье Вискоза</t>
  </si>
  <si>
    <t>Красивое платье из вискозы</t>
  </si>
  <si>
    <t>Платье атлас 3D 57</t>
  </si>
  <si>
    <t>Платье из атласа 3D украшенное бантом</t>
  </si>
  <si>
    <t>Бирюза, Розовый</t>
  </si>
  <si>
    <t>Платье атлас горох 57</t>
  </si>
  <si>
    <t>Платье из атласа-горошек, с бантом</t>
  </si>
  <si>
    <t>Красный, Малина, Зеленый, Голубой</t>
  </si>
  <si>
    <t>Платье вискоза 57</t>
  </si>
  <si>
    <t>Платье из Вискозы-горошек, с бантом</t>
  </si>
  <si>
    <t>Платье Весна</t>
  </si>
  <si>
    <t>Желтый, Голубой, Красный, Розовый, Сиреневый</t>
  </si>
  <si>
    <t>Платье их х/б органзы</t>
  </si>
  <si>
    <t>Платье Адидас</t>
  </si>
  <si>
    <t>Платье из гипюра с 3мя полосами</t>
  </si>
  <si>
    <t>Платье Адидас х/б</t>
  </si>
  <si>
    <t>Платье из х/б с 3мя полосами</t>
  </si>
  <si>
    <t>Голубой, Красный, Малина, Сирень</t>
  </si>
  <si>
    <t>Платье Атлас 32-00</t>
  </si>
  <si>
    <t>Платье из атласа горошек</t>
  </si>
  <si>
    <t>Белый, Красный, Черный</t>
  </si>
  <si>
    <t>Платье Вискоза 32-00</t>
  </si>
  <si>
    <t>Платье из Вискозы-горошек</t>
  </si>
  <si>
    <t>Платье Шифон 32-00</t>
  </si>
  <si>
    <t>Платье из х/б Шифона вафля</t>
  </si>
  <si>
    <t>Малина, Красный, Синий</t>
  </si>
  <si>
    <t>Белый, Красный, Малина, Желтый, Электрик</t>
  </si>
  <si>
    <t>Красный, Электрик, Зеленый, Голубой, Оранжевый, Малина</t>
  </si>
  <si>
    <t>Платье Кадре 42-10</t>
  </si>
  <si>
    <t>Платье из Кадре с бантом</t>
  </si>
  <si>
    <t>Зеленый, Красный, Синий, Черный</t>
  </si>
  <si>
    <t>Платье Батист</t>
  </si>
  <si>
    <t>Желтый, Голубой, Розовый</t>
  </si>
  <si>
    <t>Платье из Батиста с цветами и без</t>
  </si>
  <si>
    <t>Платье Батист    52-92</t>
  </si>
  <si>
    <t>Песочный, Коралл, Розовый</t>
  </si>
  <si>
    <t>Платье Вельвет Вышивка</t>
  </si>
  <si>
    <t>Платье из Вельвета с вышивкой</t>
  </si>
  <si>
    <t>Розовый, Коралл, Оранжевый</t>
  </si>
  <si>
    <t>Платье Клетка Масяня</t>
  </si>
  <si>
    <t>Сарафан сборка</t>
  </si>
  <si>
    <t>Платье их х/б ткани с отделкой</t>
  </si>
  <si>
    <t>Оранжевый, Красный, Белый</t>
  </si>
  <si>
    <t>Красный, Малиновый, Серый, Черный</t>
  </si>
  <si>
    <t>Сарафан из х/б ткани со сборками на поясе</t>
  </si>
  <si>
    <t>Сарафан Клетка</t>
  </si>
  <si>
    <t>Сарафан из х/б ткани с крылышками</t>
  </si>
  <si>
    <t>Голубой, Коричневый, Красный, Серый</t>
  </si>
  <si>
    <t>Платье из х/б ткани с бантом</t>
  </si>
  <si>
    <t>Платье Цветы 31-76</t>
  </si>
  <si>
    <t>Платье Бант   31-76</t>
  </si>
  <si>
    <t>Платье Бантик 31-76</t>
  </si>
  <si>
    <t>Платье их х/б ткани с бантиком</t>
  </si>
  <si>
    <t>Голубой, Желтый, Зеленый, Красный, Малина, Электрик</t>
  </si>
  <si>
    <t>Платье Камни 31-76</t>
  </si>
  <si>
    <t>Желтый, Красный, Малина</t>
  </si>
  <si>
    <t>Платье из х/б ткани с камнями</t>
  </si>
  <si>
    <t>Бордо, Золото,  Ассорти*</t>
  </si>
  <si>
    <t>Малина, Леопард, Серый, Коричневый</t>
  </si>
  <si>
    <t>Заказ указывается в названиях цветов и только в сериях здесь:</t>
  </si>
  <si>
    <t xml:space="preserve">Всего сумма за: </t>
  </si>
  <si>
    <t>Голубой, Желтый, Арбуз, Зеленый, Красный, Малина, Электрик</t>
  </si>
  <si>
    <t>Красный, Малина, Оранжевый</t>
  </si>
  <si>
    <t>Платье из цветного и накидка из белого трикотажа</t>
  </si>
  <si>
    <t>Двойка Трикотаж       31-94</t>
  </si>
  <si>
    <t>Оранжевый, Сирень, Заказ</t>
  </si>
  <si>
    <t>Действует система скидок:  При партии товара на сумму:</t>
  </si>
  <si>
    <t>Свыше 35000 руб. - 5% Свыше 70000 руб. - 10%</t>
  </si>
  <si>
    <t>Свыше 105000 руб. - 15% И свыше 200000 руб. - 20%</t>
  </si>
  <si>
    <t>Красные есть, Остальные цвета на заказ</t>
  </si>
  <si>
    <t>составит</t>
  </si>
  <si>
    <t xml:space="preserve">Ваша скидка: </t>
  </si>
  <si>
    <t>Платье органза х/б 56</t>
  </si>
  <si>
    <t>Платье Атлас 56</t>
  </si>
  <si>
    <t>Платье из х/б органзы</t>
  </si>
  <si>
    <t>Голубой, Красный, Малина</t>
  </si>
  <si>
    <t>Желтый, Красный, Малина, Голубой, Сирень, Розовый, Оранжевый, Электрик</t>
  </si>
  <si>
    <t>Платье Х/бшка</t>
  </si>
  <si>
    <t>Голубой, Синий, Бежевый, Розовый, Зеленый</t>
  </si>
  <si>
    <t>Фиолетовый, Бирюза, Красный</t>
  </si>
  <si>
    <t>Микки-маус, Джерри, Утёнок, Рыбки</t>
  </si>
  <si>
    <t>Платье Х/бшка мульты</t>
  </si>
  <si>
    <t>Платье Трикотаж Кружево</t>
  </si>
  <si>
    <t>Платье из трикотажа с кружевом</t>
  </si>
  <si>
    <t>Платье из х/б ткани с бантиком</t>
  </si>
  <si>
    <t>Платье на пуговицах из цветного атласа</t>
  </si>
  <si>
    <t>Платье-халат Бабочки</t>
  </si>
  <si>
    <t>Платье Бабочки безрукавка</t>
  </si>
  <si>
    <t>Платье из атласа, на поясе со стразами</t>
  </si>
  <si>
    <t>Красный, Малина</t>
  </si>
  <si>
    <t>Платье вискоза безрукавка</t>
  </si>
  <si>
    <t>Платье из вискозы горох с бантом</t>
  </si>
  <si>
    <t>Голубой, Красный, Малина, Желтый, Электрик</t>
  </si>
  <si>
    <t>Зеленый, Розовый</t>
  </si>
  <si>
    <t>Зеленый, Розовый, Сиреневый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</si>
</sst>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&quot;р.&quot;"/>
    <numFmt numFmtId="165" formatCode="#,##0&quot;р.&quot;;[Red]#,##0&quot;р.&quot;"/>
    <numFmt numFmtId="166" formatCode="#,##0&quot;р.&quot;"/>
    <numFmt numFmtId="167" formatCode="0.000"/>
    <numFmt numFmtId="168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0"/>
      <color theme="4" tint="-0.249977111117893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36"/>
      <color theme="4" tint="-0.499984740745262"/>
      <name val="Calibri"/>
      <family val="2"/>
      <charset val="204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scheme val="minor"/>
    </font>
    <font>
      <b/>
      <sz val="10"/>
      <color theme="3" tint="0.3999755851924192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/>
      <right/>
      <top style="thick">
        <color rgb="FFFFFF00"/>
      </top>
      <bottom/>
      <diagonal/>
    </border>
    <border>
      <left/>
      <right style="medium">
        <color rgb="FFFFFF00"/>
      </right>
      <top style="thick">
        <color rgb="FFFFFF00"/>
      </top>
      <bottom/>
      <diagonal/>
    </border>
    <border>
      <left/>
      <right/>
      <top/>
      <bottom style="thick">
        <color theme="4"/>
      </bottom>
      <diagonal/>
    </border>
    <border>
      <left/>
      <right/>
      <top style="thick">
        <color theme="4"/>
      </top>
      <bottom style="thick">
        <color rgb="FFFFFF00"/>
      </bottom>
      <diagonal/>
    </border>
    <border>
      <left/>
      <right style="medium">
        <color rgb="FFFFFF00"/>
      </right>
      <top style="thick">
        <color theme="4"/>
      </top>
      <bottom style="thick">
        <color rgb="FFFFFF00"/>
      </bottom>
      <diagonal/>
    </border>
    <border>
      <left/>
      <right style="medium">
        <color rgb="FFFFFF00"/>
      </right>
      <top/>
      <bottom style="thick">
        <color theme="4"/>
      </bottom>
      <diagonal/>
    </border>
    <border>
      <left/>
      <right/>
      <top style="medium">
        <color rgb="FFFFFF00"/>
      </top>
      <bottom/>
      <diagonal/>
    </border>
    <border>
      <left style="thick">
        <color rgb="FFFFFF00"/>
      </left>
      <right/>
      <top style="thick">
        <color theme="4"/>
      </top>
      <bottom style="thick">
        <color rgb="FFFFFF00"/>
      </bottom>
      <diagonal/>
    </border>
    <border>
      <left/>
      <right style="thick">
        <color rgb="FFFFFF00"/>
      </right>
      <top style="thick">
        <color theme="4"/>
      </top>
      <bottom style="thick">
        <color rgb="FFFFFF00"/>
      </bottom>
      <diagonal/>
    </border>
    <border>
      <left style="thick">
        <color rgb="FFFFFF00"/>
      </left>
      <right style="mediumDashDot">
        <color theme="3" tint="0.39991454817346722"/>
      </right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mediumDashDot">
        <color theme="3" tint="0.39991454817346722"/>
      </right>
      <top/>
      <bottom style="medium">
        <color rgb="FFFFFF00"/>
      </bottom>
      <diagonal/>
    </border>
    <border>
      <left/>
      <right style="thick">
        <color rgb="FFFFFF00"/>
      </right>
      <top/>
      <bottom style="medium">
        <color rgb="FFFFFF00"/>
      </bottom>
      <diagonal/>
    </border>
    <border>
      <left style="thick">
        <color rgb="FFFFFF00"/>
      </left>
      <right style="mediumDashDot">
        <color theme="3" tint="0.39991454817346722"/>
      </right>
      <top style="medium">
        <color rgb="FFFFFF00"/>
      </top>
      <bottom style="medium">
        <color rgb="FFFFFF00"/>
      </bottom>
      <diagonal/>
    </border>
    <border>
      <left/>
      <right style="thick">
        <color rgb="FFFFFF00"/>
      </right>
      <top style="medium">
        <color rgb="FFFFFF00"/>
      </top>
      <bottom style="medium">
        <color rgb="FFFFFF00"/>
      </bottom>
      <diagonal/>
    </border>
    <border>
      <left style="thick">
        <color rgb="FFFFFF00"/>
      </left>
      <right style="mediumDashDot">
        <color theme="3" tint="0.39991454817346722"/>
      </right>
      <top/>
      <bottom/>
      <diagonal/>
    </border>
  </borders>
  <cellStyleXfs count="2">
    <xf numFmtId="0" fontId="0" fillId="0" borderId="0"/>
    <xf numFmtId="0" fontId="1" fillId="0" borderId="0"/>
  </cellStyleXfs>
  <cellXfs count="82">
    <xf numFmtId="0" fontId="0" fillId="0" borderId="0" xfId="0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9" fillId="0" borderId="0" xfId="0" applyFont="1"/>
    <xf numFmtId="0" fontId="9" fillId="2" borderId="0" xfId="0" applyFont="1" applyFill="1"/>
    <xf numFmtId="0" fontId="9" fillId="2" borderId="0" xfId="0" applyFont="1" applyFill="1" applyProtection="1">
      <protection locked="0"/>
    </xf>
    <xf numFmtId="0" fontId="0" fillId="3" borderId="0" xfId="0" applyFill="1" applyProtection="1"/>
    <xf numFmtId="0" fontId="0" fillId="2" borderId="0" xfId="0" applyFill="1" applyProtection="1"/>
    <xf numFmtId="0" fontId="0" fillId="2" borderId="3" xfId="0" applyFill="1" applyBorder="1" applyProtection="1"/>
    <xf numFmtId="0" fontId="3" fillId="2" borderId="6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horizontal="center" vertical="center"/>
    </xf>
    <xf numFmtId="165" fontId="6" fillId="2" borderId="7" xfId="0" applyNumberFormat="1" applyFont="1" applyFill="1" applyBorder="1" applyAlignment="1" applyProtection="1">
      <alignment horizontal="center" vertical="center"/>
    </xf>
    <xf numFmtId="167" fontId="13" fillId="2" borderId="7" xfId="0" applyNumberFormat="1" applyFont="1" applyFill="1" applyBorder="1" applyAlignment="1" applyProtection="1">
      <alignment horizontal="center" vertical="center"/>
    </xf>
    <xf numFmtId="166" fontId="2" fillId="2" borderId="8" xfId="0" applyNumberFormat="1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165" fontId="6" fillId="3" borderId="0" xfId="0" applyNumberFormat="1" applyFont="1" applyFill="1" applyBorder="1" applyAlignment="1" applyProtection="1">
      <alignment horizontal="center" vertical="center"/>
    </xf>
    <xf numFmtId="167" fontId="13" fillId="3" borderId="0" xfId="0" applyNumberFormat="1" applyFont="1" applyFill="1" applyBorder="1" applyAlignment="1" applyProtection="1">
      <alignment horizontal="center" vertical="center"/>
    </xf>
    <xf numFmtId="166" fontId="2" fillId="3" borderId="3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0" fillId="2" borderId="1" xfId="0" applyFill="1" applyBorder="1" applyProtection="1"/>
    <xf numFmtId="0" fontId="0" fillId="2" borderId="2" xfId="0" applyFill="1" applyBorder="1" applyProtection="1"/>
    <xf numFmtId="0" fontId="3" fillId="3" borderId="5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165" fontId="6" fillId="3" borderId="1" xfId="0" applyNumberFormat="1" applyFont="1" applyFill="1" applyBorder="1" applyAlignment="1" applyProtection="1">
      <alignment horizontal="center" vertical="center"/>
    </xf>
    <xf numFmtId="167" fontId="13" fillId="3" borderId="1" xfId="0" applyNumberFormat="1" applyFont="1" applyFill="1" applyBorder="1" applyAlignment="1" applyProtection="1">
      <alignment horizontal="center" vertical="center"/>
    </xf>
    <xf numFmtId="166" fontId="2" fillId="3" borderId="2" xfId="0" applyNumberFormat="1" applyFont="1" applyFill="1" applyBorder="1" applyAlignment="1" applyProtection="1">
      <alignment horizontal="center" vertical="center"/>
    </xf>
    <xf numFmtId="0" fontId="9" fillId="2" borderId="0" xfId="0" applyFont="1" applyFill="1" applyProtection="1"/>
    <xf numFmtId="0" fontId="8" fillId="2" borderId="0" xfId="0" applyFont="1" applyFill="1" applyProtection="1"/>
    <xf numFmtId="0" fontId="12" fillId="2" borderId="0" xfId="0" applyFont="1" applyFill="1" applyBorder="1" applyAlignment="1" applyProtection="1">
      <alignment horizontal="left" vertical="center"/>
    </xf>
    <xf numFmtId="167" fontId="10" fillId="2" borderId="0" xfId="0" applyNumberFormat="1" applyFont="1" applyFill="1" applyAlignment="1" applyProtection="1">
      <alignment horizontal="center"/>
    </xf>
    <xf numFmtId="164" fontId="11" fillId="2" borderId="0" xfId="0" applyNumberFormat="1" applyFont="1" applyFill="1" applyBorder="1" applyAlignment="1" applyProtection="1">
      <alignment horizontal="left" vertical="center"/>
    </xf>
    <xf numFmtId="0" fontId="12" fillId="2" borderId="0" xfId="0" applyFont="1" applyFill="1" applyBorder="1" applyAlignment="1" applyProtection="1">
      <alignment horizontal="right" vertical="center"/>
    </xf>
    <xf numFmtId="166" fontId="15" fillId="2" borderId="0" xfId="0" applyNumberFormat="1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vertical="center"/>
    </xf>
    <xf numFmtId="164" fontId="11" fillId="2" borderId="0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/>
    </xf>
    <xf numFmtId="0" fontId="19" fillId="2" borderId="0" xfId="0" applyFont="1" applyFill="1" applyBorder="1" applyAlignment="1" applyProtection="1">
      <alignment vertical="center"/>
    </xf>
    <xf numFmtId="0" fontId="3" fillId="3" borderId="6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67" fontId="13" fillId="3" borderId="7" xfId="0" applyNumberFormat="1" applyFont="1" applyFill="1" applyBorder="1" applyAlignment="1" applyProtection="1">
      <alignment horizontal="center" vertical="center"/>
    </xf>
    <xf numFmtId="166" fontId="2" fillId="3" borderId="8" xfId="0" applyNumberFormat="1" applyFont="1" applyFill="1" applyBorder="1" applyAlignment="1" applyProtection="1">
      <alignment horizontal="center" vertical="center"/>
    </xf>
    <xf numFmtId="0" fontId="3" fillId="3" borderId="15" xfId="0" applyFont="1" applyFill="1" applyBorder="1" applyAlignment="1" applyProtection="1">
      <alignment horizontal="center" vertical="center"/>
    </xf>
    <xf numFmtId="0" fontId="14" fillId="2" borderId="11" xfId="0" applyFont="1" applyFill="1" applyBorder="1" applyAlignment="1" applyProtection="1">
      <alignment horizontal="center" vertical="center"/>
    </xf>
    <xf numFmtId="0" fontId="14" fillId="2" borderId="14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 wrapText="1"/>
      <protection locked="0"/>
    </xf>
    <xf numFmtId="0" fontId="4" fillId="2" borderId="23" xfId="0" applyFont="1" applyFill="1" applyBorder="1" applyAlignment="1" applyProtection="1">
      <alignment horizontal="center" vertical="center"/>
      <protection locked="0"/>
    </xf>
    <xf numFmtId="0" fontId="3" fillId="3" borderId="24" xfId="0" applyFont="1" applyFill="1" applyBorder="1" applyAlignment="1" applyProtection="1">
      <alignment horizontal="center" vertical="center" wrapText="1"/>
      <protection locked="0"/>
    </xf>
    <xf numFmtId="0" fontId="21" fillId="3" borderId="22" xfId="0" applyFont="1" applyFill="1" applyBorder="1" applyAlignment="1" applyProtection="1">
      <alignment horizontal="center" vertical="center" wrapText="1"/>
      <protection locked="0"/>
    </xf>
    <xf numFmtId="0" fontId="3" fillId="3" borderId="20" xfId="0" applyFont="1" applyFill="1" applyBorder="1" applyAlignment="1" applyProtection="1">
      <alignment horizontal="center" vertical="center" wrapText="1"/>
      <protection locked="0"/>
    </xf>
    <xf numFmtId="0" fontId="4" fillId="3" borderId="21" xfId="0" applyFont="1" applyFill="1" applyBorder="1" applyAlignment="1" applyProtection="1">
      <alignment horizontal="center" vertical="center"/>
      <protection locked="0"/>
    </xf>
    <xf numFmtId="9" fontId="10" fillId="2" borderId="0" xfId="0" applyNumberFormat="1" applyFont="1" applyFill="1" applyAlignment="1" applyProtection="1">
      <alignment horizontal="center" vertical="center"/>
    </xf>
    <xf numFmtId="168" fontId="10" fillId="2" borderId="0" xfId="0" applyNumberFormat="1" applyFont="1" applyFill="1" applyAlignment="1" applyProtection="1">
      <alignment horizontal="center" vertical="center"/>
    </xf>
    <xf numFmtId="0" fontId="22" fillId="2" borderId="11" xfId="0" applyFont="1" applyFill="1" applyBorder="1" applyAlignment="1" applyProtection="1">
      <alignment horizontal="left" vertical="top"/>
    </xf>
    <xf numFmtId="0" fontId="0" fillId="0" borderId="0" xfId="0" applyProtection="1"/>
    <xf numFmtId="0" fontId="9" fillId="2" borderId="0" xfId="0" applyFont="1" applyFill="1" applyAlignment="1" applyProtection="1">
      <alignment horizontal="right"/>
    </xf>
    <xf numFmtId="167" fontId="13" fillId="2" borderId="1" xfId="0" applyNumberFormat="1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4" fillId="2" borderId="3" xfId="0" applyFont="1" applyFill="1" applyBorder="1" applyAlignment="1" applyProtection="1">
      <alignment horizontal="center" vertical="center"/>
    </xf>
    <xf numFmtId="0" fontId="18" fillId="2" borderId="16" xfId="0" applyFont="1" applyFill="1" applyBorder="1" applyAlignment="1" applyProtection="1">
      <alignment horizontal="center" vertical="center"/>
    </xf>
    <xf numFmtId="0" fontId="18" fillId="2" borderId="17" xfId="0" applyFont="1" applyFill="1" applyBorder="1" applyAlignment="1" applyProtection="1">
      <alignment horizontal="center" vertical="center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17" fillId="2" borderId="12" xfId="0" applyFont="1" applyFill="1" applyBorder="1" applyAlignment="1" applyProtection="1">
      <alignment horizontal="center" vertical="center"/>
    </xf>
    <xf numFmtId="0" fontId="20" fillId="2" borderId="12" xfId="0" applyFont="1" applyFill="1" applyBorder="1" applyAlignment="1" applyProtection="1">
      <alignment horizontal="left" vertical="center"/>
    </xf>
    <xf numFmtId="0" fontId="20" fillId="2" borderId="13" xfId="0" applyFont="1" applyFill="1" applyBorder="1" applyAlignment="1" applyProtection="1">
      <alignment horizontal="left" vertical="center"/>
    </xf>
    <xf numFmtId="0" fontId="7" fillId="3" borderId="19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9DC07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276224</xdr:colOff>
      <xdr:row>9</xdr:row>
      <xdr:rowOff>890537</xdr:rowOff>
    </xdr:from>
    <xdr:to>
      <xdr:col>7</xdr:col>
      <xdr:colOff>590938</xdr:colOff>
      <xdr:row>11</xdr:row>
      <xdr:rowOff>161925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4" y="5814962"/>
          <a:ext cx="924314" cy="1290688"/>
        </a:xfrm>
        <a:prstGeom prst="rect">
          <a:avLst/>
        </a:prstGeom>
      </xdr:spPr>
    </xdr:pic>
    <xdr:clientData/>
  </xdr:twoCellAnchor>
  <xdr:twoCellAnchor editAs="oneCell">
    <xdr:from>
      <xdr:col>5</xdr:col>
      <xdr:colOff>67402</xdr:colOff>
      <xdr:row>14</xdr:row>
      <xdr:rowOff>380999</xdr:rowOff>
    </xdr:from>
    <xdr:to>
      <xdr:col>6</xdr:col>
      <xdr:colOff>31346</xdr:colOff>
      <xdr:row>16</xdr:row>
      <xdr:rowOff>107948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402" y="16544924"/>
          <a:ext cx="573544" cy="927099"/>
        </a:xfrm>
        <a:prstGeom prst="rect">
          <a:avLst/>
        </a:prstGeom>
      </xdr:spPr>
    </xdr:pic>
    <xdr:clientData/>
  </xdr:twoCellAnchor>
  <xdr:twoCellAnchor editAs="oneCell">
    <xdr:from>
      <xdr:col>0</xdr:col>
      <xdr:colOff>13226</xdr:colOff>
      <xdr:row>13</xdr:row>
      <xdr:rowOff>571500</xdr:rowOff>
    </xdr:from>
    <xdr:to>
      <xdr:col>0</xdr:col>
      <xdr:colOff>535098</xdr:colOff>
      <xdr:row>15</xdr:row>
      <xdr:rowOff>8762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6" y="16002000"/>
          <a:ext cx="521872" cy="751712"/>
        </a:xfrm>
        <a:prstGeom prst="rect">
          <a:avLst/>
        </a:prstGeom>
      </xdr:spPr>
    </xdr:pic>
    <xdr:clientData/>
  </xdr:twoCellAnchor>
  <xdr:twoCellAnchor editAs="oneCell">
    <xdr:from>
      <xdr:col>4</xdr:col>
      <xdr:colOff>113722</xdr:colOff>
      <xdr:row>13</xdr:row>
      <xdr:rowOff>0</xdr:rowOff>
    </xdr:from>
    <xdr:to>
      <xdr:col>5</xdr:col>
      <xdr:colOff>191312</xdr:colOff>
      <xdr:row>14</xdr:row>
      <xdr:rowOff>256412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374" y="9513405"/>
          <a:ext cx="690503" cy="993564"/>
        </a:xfrm>
        <a:prstGeom prst="rect">
          <a:avLst/>
        </a:prstGeom>
      </xdr:spPr>
    </xdr:pic>
    <xdr:clientData/>
  </xdr:twoCellAnchor>
  <xdr:twoCellAnchor editAs="oneCell">
    <xdr:from>
      <xdr:col>0</xdr:col>
      <xdr:colOff>41412</xdr:colOff>
      <xdr:row>61</xdr:row>
      <xdr:rowOff>591380</xdr:rowOff>
    </xdr:from>
    <xdr:to>
      <xdr:col>1</xdr:col>
      <xdr:colOff>98562</xdr:colOff>
      <xdr:row>62</xdr:row>
      <xdr:rowOff>841541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2" y="39453380"/>
          <a:ext cx="670063" cy="962466"/>
        </a:xfrm>
        <a:prstGeom prst="rect">
          <a:avLst/>
        </a:prstGeom>
      </xdr:spPr>
    </xdr:pic>
    <xdr:clientData/>
  </xdr:twoCellAnchor>
  <xdr:twoCellAnchor editAs="oneCell">
    <xdr:from>
      <xdr:col>2</xdr:col>
      <xdr:colOff>57918</xdr:colOff>
      <xdr:row>61</xdr:row>
      <xdr:rowOff>602147</xdr:rowOff>
    </xdr:from>
    <xdr:to>
      <xdr:col>3</xdr:col>
      <xdr:colOff>103863</xdr:colOff>
      <xdr:row>62</xdr:row>
      <xdr:rowOff>836170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744" y="39464147"/>
          <a:ext cx="658858" cy="946328"/>
        </a:xfrm>
        <a:prstGeom prst="rect">
          <a:avLst/>
        </a:prstGeom>
      </xdr:spPr>
    </xdr:pic>
    <xdr:clientData/>
  </xdr:twoCellAnchor>
  <xdr:twoCellAnchor editAs="oneCell">
    <xdr:from>
      <xdr:col>1</xdr:col>
      <xdr:colOff>102287</xdr:colOff>
      <xdr:row>61</xdr:row>
      <xdr:rowOff>611672</xdr:rowOff>
    </xdr:from>
    <xdr:to>
      <xdr:col>2</xdr:col>
      <xdr:colOff>140388</xdr:colOff>
      <xdr:row>62</xdr:row>
      <xdr:rowOff>834395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200" y="39473672"/>
          <a:ext cx="651014" cy="935028"/>
        </a:xfrm>
        <a:prstGeom prst="rect">
          <a:avLst/>
        </a:prstGeom>
      </xdr:spPr>
    </xdr:pic>
    <xdr:clientData/>
  </xdr:twoCellAnchor>
  <xdr:twoCellAnchor editAs="oneCell">
    <xdr:from>
      <xdr:col>3</xdr:col>
      <xdr:colOff>73713</xdr:colOff>
      <xdr:row>61</xdr:row>
      <xdr:rowOff>602147</xdr:rowOff>
    </xdr:from>
    <xdr:to>
      <xdr:col>4</xdr:col>
      <xdr:colOff>111814</xdr:colOff>
      <xdr:row>62</xdr:row>
      <xdr:rowOff>824871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2452" y="39464147"/>
          <a:ext cx="651014" cy="935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114946</xdr:colOff>
      <xdr:row>14</xdr:row>
      <xdr:rowOff>400050</xdr:rowOff>
    </xdr:from>
    <xdr:to>
      <xdr:col>7</xdr:col>
      <xdr:colOff>31750</xdr:colOff>
      <xdr:row>16</xdr:row>
      <xdr:rowOff>50800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546" y="16563975"/>
          <a:ext cx="526404" cy="8509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14</xdr:row>
      <xdr:rowOff>438934</xdr:rowOff>
    </xdr:from>
    <xdr:to>
      <xdr:col>7</xdr:col>
      <xdr:colOff>574673</xdr:colOff>
      <xdr:row>16</xdr:row>
      <xdr:rowOff>13742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16602859"/>
          <a:ext cx="479423" cy="774958"/>
        </a:xfrm>
        <a:prstGeom prst="rect">
          <a:avLst/>
        </a:prstGeom>
      </xdr:spPr>
    </xdr:pic>
    <xdr:clientData/>
  </xdr:twoCellAnchor>
  <xdr:twoCellAnchor editAs="oneCell">
    <xdr:from>
      <xdr:col>0</xdr:col>
      <xdr:colOff>584280</xdr:colOff>
      <xdr:row>13</xdr:row>
      <xdr:rowOff>552449</xdr:rowOff>
    </xdr:from>
    <xdr:to>
      <xdr:col>1</xdr:col>
      <xdr:colOff>509778</xdr:colOff>
      <xdr:row>15</xdr:row>
      <xdr:rowOff>8762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80" y="15982949"/>
          <a:ext cx="535098" cy="770763"/>
        </a:xfrm>
        <a:prstGeom prst="rect">
          <a:avLst/>
        </a:prstGeom>
      </xdr:spPr>
    </xdr:pic>
    <xdr:clientData/>
  </xdr:twoCellAnchor>
  <xdr:twoCellAnchor editAs="oneCell">
    <xdr:from>
      <xdr:col>1</xdr:col>
      <xdr:colOff>553135</xdr:colOff>
      <xdr:row>13</xdr:row>
      <xdr:rowOff>561975</xdr:rowOff>
    </xdr:from>
    <xdr:to>
      <xdr:col>2</xdr:col>
      <xdr:colOff>490727</xdr:colOff>
      <xdr:row>15</xdr:row>
      <xdr:rowOff>34290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735" y="15992475"/>
          <a:ext cx="547192" cy="786765"/>
        </a:xfrm>
        <a:prstGeom prst="rect">
          <a:avLst/>
        </a:prstGeom>
      </xdr:spPr>
    </xdr:pic>
    <xdr:clientData/>
  </xdr:twoCellAnchor>
  <xdr:twoCellAnchor editAs="oneCell">
    <xdr:from>
      <xdr:col>2</xdr:col>
      <xdr:colOff>598221</xdr:colOff>
      <xdr:row>13</xdr:row>
      <xdr:rowOff>666750</xdr:rowOff>
    </xdr:from>
    <xdr:to>
      <xdr:col>3</xdr:col>
      <xdr:colOff>458967</xdr:colOff>
      <xdr:row>15</xdr:row>
      <xdr:rowOff>28575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7421" y="16097250"/>
          <a:ext cx="470346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41075</xdr:colOff>
      <xdr:row>13</xdr:row>
      <xdr:rowOff>0</xdr:rowOff>
    </xdr:from>
    <xdr:to>
      <xdr:col>6</xdr:col>
      <xdr:colOff>96063</xdr:colOff>
      <xdr:row>14</xdr:row>
      <xdr:rowOff>218692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640" y="9517133"/>
          <a:ext cx="667901" cy="955844"/>
        </a:xfrm>
        <a:prstGeom prst="rect">
          <a:avLst/>
        </a:prstGeom>
      </xdr:spPr>
    </xdr:pic>
    <xdr:clientData/>
  </xdr:twoCellAnchor>
  <xdr:twoCellAnchor editAs="oneCell">
    <xdr:from>
      <xdr:col>5</xdr:col>
      <xdr:colOff>567634</xdr:colOff>
      <xdr:row>13</xdr:row>
      <xdr:rowOff>0</xdr:rowOff>
    </xdr:from>
    <xdr:to>
      <xdr:col>7</xdr:col>
      <xdr:colOff>68728</xdr:colOff>
      <xdr:row>14</xdr:row>
      <xdr:rowOff>301369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199" y="9518374"/>
          <a:ext cx="726920" cy="1038521"/>
        </a:xfrm>
        <a:prstGeom prst="rect">
          <a:avLst/>
        </a:prstGeom>
      </xdr:spPr>
    </xdr:pic>
    <xdr:clientData/>
  </xdr:twoCellAnchor>
  <xdr:twoCellAnchor editAs="oneCell">
    <xdr:from>
      <xdr:col>6</xdr:col>
      <xdr:colOff>551506</xdr:colOff>
      <xdr:row>13</xdr:row>
      <xdr:rowOff>0</xdr:rowOff>
    </xdr:from>
    <xdr:to>
      <xdr:col>7</xdr:col>
      <xdr:colOff>608340</xdr:colOff>
      <xdr:row>14</xdr:row>
      <xdr:rowOff>224788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8984" y="9520858"/>
          <a:ext cx="669747" cy="96194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8</xdr:row>
      <xdr:rowOff>868915</xdr:rowOff>
    </xdr:from>
    <xdr:to>
      <xdr:col>1</xdr:col>
      <xdr:colOff>330198</xdr:colOff>
      <xdr:row>10</xdr:row>
      <xdr:rowOff>41273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9431890"/>
          <a:ext cx="787399" cy="12297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75877</xdr:colOff>
      <xdr:row>8</xdr:row>
      <xdr:rowOff>57150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0651"/>
          <a:ext cx="685477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</xdr:row>
      <xdr:rowOff>9524</xdr:rowOff>
    </xdr:from>
    <xdr:to>
      <xdr:col>2</xdr:col>
      <xdr:colOff>107843</xdr:colOff>
      <xdr:row>8</xdr:row>
      <xdr:rowOff>82467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5229224"/>
          <a:ext cx="698392" cy="853993"/>
        </a:xfrm>
        <a:prstGeom prst="rect">
          <a:avLst/>
        </a:prstGeom>
      </xdr:spPr>
    </xdr:pic>
    <xdr:clientData/>
  </xdr:twoCellAnchor>
  <xdr:twoCellAnchor editAs="oneCell">
    <xdr:from>
      <xdr:col>1</xdr:col>
      <xdr:colOff>347627</xdr:colOff>
      <xdr:row>8</xdr:row>
      <xdr:rowOff>857250</xdr:rowOff>
    </xdr:from>
    <xdr:to>
      <xdr:col>2</xdr:col>
      <xdr:colOff>512568</xdr:colOff>
      <xdr:row>10</xdr:row>
      <xdr:rowOff>9526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27" y="9420225"/>
          <a:ext cx="774541" cy="1209676"/>
        </a:xfrm>
        <a:prstGeom prst="rect">
          <a:avLst/>
        </a:prstGeom>
      </xdr:spPr>
    </xdr:pic>
    <xdr:clientData/>
  </xdr:twoCellAnchor>
  <xdr:twoCellAnchor editAs="oneCell">
    <xdr:from>
      <xdr:col>1</xdr:col>
      <xdr:colOff>51078</xdr:colOff>
      <xdr:row>5</xdr:row>
      <xdr:rowOff>356550</xdr:rowOff>
    </xdr:from>
    <xdr:to>
      <xdr:col>2</xdr:col>
      <xdr:colOff>214933</xdr:colOff>
      <xdr:row>7</xdr:row>
      <xdr:rowOff>110109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91" y="2211854"/>
          <a:ext cx="776768" cy="1070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354910</xdr:rowOff>
    </xdr:from>
    <xdr:to>
      <xdr:col>1</xdr:col>
      <xdr:colOff>156369</xdr:colOff>
      <xdr:row>7</xdr:row>
      <xdr:rowOff>88210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0214"/>
          <a:ext cx="769282" cy="1050235"/>
        </a:xfrm>
        <a:prstGeom prst="rect">
          <a:avLst/>
        </a:prstGeom>
      </xdr:spPr>
    </xdr:pic>
    <xdr:clientData/>
  </xdr:twoCellAnchor>
  <xdr:twoCellAnchor editAs="oneCell">
    <xdr:from>
      <xdr:col>4</xdr:col>
      <xdr:colOff>193277</xdr:colOff>
      <xdr:row>6</xdr:row>
      <xdr:rowOff>7038</xdr:rowOff>
    </xdr:from>
    <xdr:to>
      <xdr:col>5</xdr:col>
      <xdr:colOff>497144</xdr:colOff>
      <xdr:row>7</xdr:row>
      <xdr:rowOff>190500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929" y="2243342"/>
          <a:ext cx="916780" cy="1119397"/>
        </a:xfrm>
        <a:prstGeom prst="rect">
          <a:avLst/>
        </a:prstGeom>
      </xdr:spPr>
    </xdr:pic>
    <xdr:clientData/>
  </xdr:twoCellAnchor>
  <xdr:twoCellAnchor editAs="oneCell">
    <xdr:from>
      <xdr:col>5</xdr:col>
      <xdr:colOff>402032</xdr:colOff>
      <xdr:row>5</xdr:row>
      <xdr:rowOff>378672</xdr:rowOff>
    </xdr:from>
    <xdr:to>
      <xdr:col>6</xdr:col>
      <xdr:colOff>585563</xdr:colOff>
      <xdr:row>7</xdr:row>
      <xdr:rowOff>157370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597" y="2233976"/>
          <a:ext cx="796444" cy="1095633"/>
        </a:xfrm>
        <a:prstGeom prst="rect">
          <a:avLst/>
        </a:prstGeom>
      </xdr:spPr>
    </xdr:pic>
    <xdr:clientData/>
  </xdr:twoCellAnchor>
  <xdr:twoCellAnchor editAs="oneCell">
    <xdr:from>
      <xdr:col>2</xdr:col>
      <xdr:colOff>430696</xdr:colOff>
      <xdr:row>8</xdr:row>
      <xdr:rowOff>0</xdr:rowOff>
    </xdr:from>
    <xdr:to>
      <xdr:col>4</xdr:col>
      <xdr:colOff>145306</xdr:colOff>
      <xdr:row>9</xdr:row>
      <xdr:rowOff>161925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96" y="3990976"/>
          <a:ext cx="93381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528920</xdr:colOff>
      <xdr:row>8</xdr:row>
      <xdr:rowOff>0</xdr:rowOff>
    </xdr:from>
    <xdr:to>
      <xdr:col>7</xdr:col>
      <xdr:colOff>215899</xdr:colOff>
      <xdr:row>9</xdr:row>
      <xdr:rowOff>126999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920" y="8343901"/>
          <a:ext cx="906179" cy="110807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247649</xdr:colOff>
      <xdr:row>8</xdr:row>
      <xdr:rowOff>0</xdr:rowOff>
    </xdr:from>
    <xdr:to>
      <xdr:col>5</xdr:col>
      <xdr:colOff>510474</xdr:colOff>
      <xdr:row>9</xdr:row>
      <xdr:rowOff>85725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49" y="4048125"/>
          <a:ext cx="872425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132522</xdr:colOff>
      <xdr:row>16</xdr:row>
      <xdr:rowOff>432739</xdr:rowOff>
    </xdr:from>
    <xdr:to>
      <xdr:col>6</xdr:col>
      <xdr:colOff>80616</xdr:colOff>
      <xdr:row>18</xdr:row>
      <xdr:rowOff>97181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087" y="9999152"/>
          <a:ext cx="561007" cy="906833"/>
        </a:xfrm>
        <a:prstGeom prst="rect">
          <a:avLst/>
        </a:prstGeom>
      </xdr:spPr>
    </xdr:pic>
    <xdr:clientData/>
  </xdr:twoCellAnchor>
  <xdr:twoCellAnchor editAs="oneCell">
    <xdr:from>
      <xdr:col>2</xdr:col>
      <xdr:colOff>124238</xdr:colOff>
      <xdr:row>17</xdr:row>
      <xdr:rowOff>310599</xdr:rowOff>
    </xdr:from>
    <xdr:to>
      <xdr:col>3</xdr:col>
      <xdr:colOff>132521</xdr:colOff>
      <xdr:row>19</xdr:row>
      <xdr:rowOff>72333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064" y="10498208"/>
          <a:ext cx="621196" cy="1004125"/>
        </a:xfrm>
        <a:prstGeom prst="rect">
          <a:avLst/>
        </a:prstGeom>
      </xdr:spPr>
    </xdr:pic>
    <xdr:clientData/>
  </xdr:twoCellAnchor>
  <xdr:twoCellAnchor editAs="oneCell">
    <xdr:from>
      <xdr:col>3</xdr:col>
      <xdr:colOff>174285</xdr:colOff>
      <xdr:row>17</xdr:row>
      <xdr:rowOff>298174</xdr:rowOff>
    </xdr:from>
    <xdr:to>
      <xdr:col>4</xdr:col>
      <xdr:colOff>180007</xdr:colOff>
      <xdr:row>19</xdr:row>
      <xdr:rowOff>55769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024" y="10485783"/>
          <a:ext cx="618635" cy="999986"/>
        </a:xfrm>
        <a:prstGeom prst="rect">
          <a:avLst/>
        </a:prstGeom>
      </xdr:spPr>
    </xdr:pic>
    <xdr:clientData/>
  </xdr:twoCellAnchor>
  <xdr:twoCellAnchor editAs="oneCell">
    <xdr:from>
      <xdr:col>5</xdr:col>
      <xdr:colOff>505241</xdr:colOff>
      <xdr:row>18</xdr:row>
      <xdr:rowOff>388150</xdr:rowOff>
    </xdr:from>
    <xdr:to>
      <xdr:col>6</xdr:col>
      <xdr:colOff>445054</xdr:colOff>
      <xdr:row>20</xdr:row>
      <xdr:rowOff>39206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806" y="11196954"/>
          <a:ext cx="552726" cy="893448"/>
        </a:xfrm>
        <a:prstGeom prst="rect">
          <a:avLst/>
        </a:prstGeom>
      </xdr:spPr>
    </xdr:pic>
    <xdr:clientData/>
  </xdr:twoCellAnchor>
  <xdr:twoCellAnchor editAs="oneCell">
    <xdr:from>
      <xdr:col>6</xdr:col>
      <xdr:colOff>419185</xdr:colOff>
      <xdr:row>18</xdr:row>
      <xdr:rowOff>364435</xdr:rowOff>
    </xdr:from>
    <xdr:to>
      <xdr:col>7</xdr:col>
      <xdr:colOff>378791</xdr:colOff>
      <xdr:row>20</xdr:row>
      <xdr:rowOff>47485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6663" y="11173239"/>
          <a:ext cx="572519" cy="925442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182217</xdr:colOff>
      <xdr:row>19</xdr:row>
      <xdr:rowOff>295283</xdr:rowOff>
    </xdr:from>
    <xdr:to>
      <xdr:col>1</xdr:col>
      <xdr:colOff>215348</xdr:colOff>
      <xdr:row>21</xdr:row>
      <xdr:rowOff>97181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17" y="11725283"/>
          <a:ext cx="646044" cy="1044289"/>
        </a:xfrm>
        <a:prstGeom prst="rect">
          <a:avLst/>
        </a:prstGeom>
      </xdr:spPr>
    </xdr:pic>
    <xdr:clientData/>
  </xdr:twoCellAnchor>
  <xdr:twoCellAnchor editAs="oneCell">
    <xdr:from>
      <xdr:col>1</xdr:col>
      <xdr:colOff>289890</xdr:colOff>
      <xdr:row>19</xdr:row>
      <xdr:rowOff>270434</xdr:rowOff>
    </xdr:from>
    <xdr:to>
      <xdr:col>2</xdr:col>
      <xdr:colOff>323022</xdr:colOff>
      <xdr:row>21</xdr:row>
      <xdr:rowOff>72335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03" y="11700434"/>
          <a:ext cx="646045" cy="1044292"/>
        </a:xfrm>
        <a:prstGeom prst="rect">
          <a:avLst/>
        </a:prstGeom>
      </xdr:spPr>
    </xdr:pic>
    <xdr:clientData/>
  </xdr:twoCellAnchor>
  <xdr:twoCellAnchor editAs="oneCell">
    <xdr:from>
      <xdr:col>2</xdr:col>
      <xdr:colOff>449576</xdr:colOff>
      <xdr:row>19</xdr:row>
      <xdr:rowOff>215348</xdr:rowOff>
    </xdr:from>
    <xdr:to>
      <xdr:col>3</xdr:col>
      <xdr:colOff>480391</xdr:colOff>
      <xdr:row>21</xdr:row>
      <xdr:rowOff>13503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402" y="11645348"/>
          <a:ext cx="643728" cy="1040546"/>
        </a:xfrm>
        <a:prstGeom prst="rect">
          <a:avLst/>
        </a:prstGeom>
      </xdr:spPr>
    </xdr:pic>
    <xdr:clientData/>
  </xdr:twoCellAnchor>
  <xdr:twoCellAnchor editAs="oneCell">
    <xdr:from>
      <xdr:col>4</xdr:col>
      <xdr:colOff>207065</xdr:colOff>
      <xdr:row>20</xdr:row>
      <xdr:rowOff>238382</xdr:rowOff>
    </xdr:from>
    <xdr:to>
      <xdr:col>5</xdr:col>
      <xdr:colOff>188289</xdr:colOff>
      <xdr:row>21</xdr:row>
      <xdr:rowOff>577573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717" y="12289578"/>
          <a:ext cx="594137" cy="960386"/>
        </a:xfrm>
        <a:prstGeom prst="rect">
          <a:avLst/>
        </a:prstGeom>
      </xdr:spPr>
    </xdr:pic>
    <xdr:clientData/>
  </xdr:twoCellAnchor>
  <xdr:twoCellAnchor editAs="oneCell">
    <xdr:from>
      <xdr:col>5</xdr:col>
      <xdr:colOff>231913</xdr:colOff>
      <xdr:row>20</xdr:row>
      <xdr:rowOff>170756</xdr:rowOff>
    </xdr:from>
    <xdr:to>
      <xdr:col>6</xdr:col>
      <xdr:colOff>295965</xdr:colOff>
      <xdr:row>22</xdr:row>
      <xdr:rowOff>22637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478" y="12221952"/>
          <a:ext cx="676965" cy="1094272"/>
        </a:xfrm>
        <a:prstGeom prst="rect">
          <a:avLst/>
        </a:prstGeom>
      </xdr:spPr>
    </xdr:pic>
    <xdr:clientData/>
  </xdr:twoCellAnchor>
  <xdr:twoCellAnchor editAs="oneCell">
    <xdr:from>
      <xdr:col>6</xdr:col>
      <xdr:colOff>336429</xdr:colOff>
      <xdr:row>20</xdr:row>
      <xdr:rowOff>198783</xdr:rowOff>
    </xdr:from>
    <xdr:to>
      <xdr:col>7</xdr:col>
      <xdr:colOff>403640</xdr:colOff>
      <xdr:row>22</xdr:row>
      <xdr:rowOff>55770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3907" y="12249979"/>
          <a:ext cx="680124" cy="1099378"/>
        </a:xfrm>
        <a:prstGeom prst="rect">
          <a:avLst/>
        </a:prstGeom>
      </xdr:spPr>
    </xdr:pic>
    <xdr:clientData/>
  </xdr:twoCellAnchor>
  <xdr:twoCellAnchor editAs="oneCell">
    <xdr:from>
      <xdr:col>1</xdr:col>
      <xdr:colOff>253954</xdr:colOff>
      <xdr:row>21</xdr:row>
      <xdr:rowOff>210418</xdr:rowOff>
    </xdr:from>
    <xdr:to>
      <xdr:col>2</xdr:col>
      <xdr:colOff>339587</xdr:colOff>
      <xdr:row>23</xdr:row>
      <xdr:rowOff>97182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867" y="12882809"/>
          <a:ext cx="698546" cy="1129156"/>
        </a:xfrm>
        <a:prstGeom prst="rect">
          <a:avLst/>
        </a:prstGeom>
      </xdr:spPr>
    </xdr:pic>
    <xdr:clientData/>
  </xdr:twoCellAnchor>
  <xdr:twoCellAnchor editAs="oneCell">
    <xdr:from>
      <xdr:col>2</xdr:col>
      <xdr:colOff>395080</xdr:colOff>
      <xdr:row>21</xdr:row>
      <xdr:rowOff>162652</xdr:rowOff>
    </xdr:from>
    <xdr:to>
      <xdr:col>3</xdr:col>
      <xdr:colOff>535884</xdr:colOff>
      <xdr:row>23</xdr:row>
      <xdr:rowOff>138597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4280" y="12716602"/>
          <a:ext cx="750404" cy="1214195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21</xdr:row>
      <xdr:rowOff>196461</xdr:rowOff>
    </xdr:from>
    <xdr:to>
      <xdr:col>1</xdr:col>
      <xdr:colOff>231913</xdr:colOff>
      <xdr:row>23</xdr:row>
      <xdr:rowOff>105464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22" y="12868852"/>
          <a:ext cx="712304" cy="1151395"/>
        </a:xfrm>
        <a:prstGeom prst="rect">
          <a:avLst/>
        </a:prstGeom>
      </xdr:spPr>
    </xdr:pic>
    <xdr:clientData/>
  </xdr:twoCellAnchor>
  <xdr:twoCellAnchor editAs="oneCell">
    <xdr:from>
      <xdr:col>5</xdr:col>
      <xdr:colOff>115958</xdr:colOff>
      <xdr:row>22</xdr:row>
      <xdr:rowOff>319846</xdr:rowOff>
    </xdr:from>
    <xdr:to>
      <xdr:col>6</xdr:col>
      <xdr:colOff>180010</xdr:colOff>
      <xdr:row>24</xdr:row>
      <xdr:rowOff>171727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523" y="13613433"/>
          <a:ext cx="676965" cy="1094272"/>
        </a:xfrm>
        <a:prstGeom prst="rect">
          <a:avLst/>
        </a:prstGeom>
      </xdr:spPr>
    </xdr:pic>
    <xdr:clientData/>
  </xdr:twoCellAnchor>
  <xdr:twoCellAnchor editAs="oneCell">
    <xdr:from>
      <xdr:col>4</xdr:col>
      <xdr:colOff>9054</xdr:colOff>
      <xdr:row>22</xdr:row>
      <xdr:rowOff>299029</xdr:rowOff>
    </xdr:from>
    <xdr:to>
      <xdr:col>5</xdr:col>
      <xdr:colOff>91108</xdr:colOff>
      <xdr:row>24</xdr:row>
      <xdr:rowOff>180008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706" y="13592616"/>
          <a:ext cx="694967" cy="1123370"/>
        </a:xfrm>
        <a:prstGeom prst="rect">
          <a:avLst/>
        </a:prstGeom>
      </xdr:spPr>
    </xdr:pic>
    <xdr:clientData/>
  </xdr:twoCellAnchor>
  <xdr:twoCellAnchor editAs="oneCell">
    <xdr:from>
      <xdr:col>6</xdr:col>
      <xdr:colOff>173935</xdr:colOff>
      <xdr:row>22</xdr:row>
      <xdr:rowOff>335051</xdr:rowOff>
    </xdr:from>
    <xdr:to>
      <xdr:col>7</xdr:col>
      <xdr:colOff>320812</xdr:colOff>
      <xdr:row>24</xdr:row>
      <xdr:rowOff>320814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413" y="13628638"/>
          <a:ext cx="759790" cy="1228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</xdr:colOff>
      <xdr:row>23</xdr:row>
      <xdr:rowOff>173934</xdr:rowOff>
    </xdr:from>
    <xdr:to>
      <xdr:col>1</xdr:col>
      <xdr:colOff>143298</xdr:colOff>
      <xdr:row>25</xdr:row>
      <xdr:rowOff>113749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" y="14088717"/>
          <a:ext cx="731364" cy="1182205"/>
        </a:xfrm>
        <a:prstGeom prst="rect">
          <a:avLst/>
        </a:prstGeom>
      </xdr:spPr>
    </xdr:pic>
    <xdr:clientData/>
  </xdr:twoCellAnchor>
  <xdr:twoCellAnchor editAs="oneCell">
    <xdr:from>
      <xdr:col>2</xdr:col>
      <xdr:colOff>397567</xdr:colOff>
      <xdr:row>23</xdr:row>
      <xdr:rowOff>174107</xdr:rowOff>
    </xdr:from>
    <xdr:to>
      <xdr:col>3</xdr:col>
      <xdr:colOff>546654</xdr:colOff>
      <xdr:row>25</xdr:row>
      <xdr:rowOff>163443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393" y="14088890"/>
          <a:ext cx="762000" cy="1231726"/>
        </a:xfrm>
        <a:prstGeom prst="rect">
          <a:avLst/>
        </a:prstGeom>
      </xdr:spPr>
    </xdr:pic>
    <xdr:clientData/>
  </xdr:twoCellAnchor>
  <xdr:twoCellAnchor editAs="oneCell">
    <xdr:from>
      <xdr:col>1</xdr:col>
      <xdr:colOff>182218</xdr:colOff>
      <xdr:row>23</xdr:row>
      <xdr:rowOff>126054</xdr:rowOff>
    </xdr:from>
    <xdr:to>
      <xdr:col>2</xdr:col>
      <xdr:colOff>345661</xdr:colOff>
      <xdr:row>25</xdr:row>
      <xdr:rowOff>138595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131" y="14040837"/>
          <a:ext cx="776356" cy="1254931"/>
        </a:xfrm>
        <a:prstGeom prst="rect">
          <a:avLst/>
        </a:prstGeom>
      </xdr:spPr>
    </xdr:pic>
    <xdr:clientData/>
  </xdr:twoCellAnchor>
  <xdr:twoCellAnchor editAs="oneCell">
    <xdr:from>
      <xdr:col>5</xdr:col>
      <xdr:colOff>115956</xdr:colOff>
      <xdr:row>24</xdr:row>
      <xdr:rowOff>129235</xdr:rowOff>
    </xdr:from>
    <xdr:to>
      <xdr:col>6</xdr:col>
      <xdr:colOff>267184</xdr:colOff>
      <xdr:row>26</xdr:row>
      <xdr:rowOff>122030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521" y="14665213"/>
          <a:ext cx="764141" cy="1235187"/>
        </a:xfrm>
        <a:prstGeom prst="rect">
          <a:avLst/>
        </a:prstGeom>
      </xdr:spPr>
    </xdr:pic>
    <xdr:clientData/>
  </xdr:twoCellAnchor>
  <xdr:twoCellAnchor editAs="oneCell">
    <xdr:from>
      <xdr:col>3</xdr:col>
      <xdr:colOff>604630</xdr:colOff>
      <xdr:row>24</xdr:row>
      <xdr:rowOff>176432</xdr:rowOff>
    </xdr:from>
    <xdr:to>
      <xdr:col>5</xdr:col>
      <xdr:colOff>113747</xdr:colOff>
      <xdr:row>26</xdr:row>
      <xdr:rowOff>122029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369" y="14712410"/>
          <a:ext cx="734943" cy="1187989"/>
        </a:xfrm>
        <a:prstGeom prst="rect">
          <a:avLst/>
        </a:prstGeom>
      </xdr:spPr>
    </xdr:pic>
    <xdr:clientData/>
  </xdr:twoCellAnchor>
  <xdr:twoCellAnchor editAs="oneCell">
    <xdr:from>
      <xdr:col>6</xdr:col>
      <xdr:colOff>306457</xdr:colOff>
      <xdr:row>24</xdr:row>
      <xdr:rowOff>226851</xdr:rowOff>
    </xdr:from>
    <xdr:to>
      <xdr:col>7</xdr:col>
      <xdr:colOff>603525</xdr:colOff>
      <xdr:row>26</xdr:row>
      <xdr:rowOff>97183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935" y="14762829"/>
          <a:ext cx="909981" cy="111272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57977</xdr:colOff>
      <xdr:row>25</xdr:row>
      <xdr:rowOff>74543</xdr:rowOff>
    </xdr:from>
    <xdr:to>
      <xdr:col>1</xdr:col>
      <xdr:colOff>227667</xdr:colOff>
      <xdr:row>27</xdr:row>
      <xdr:rowOff>97181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04150">
          <a:off x="57977" y="15231717"/>
          <a:ext cx="782603" cy="1265030"/>
        </a:xfrm>
        <a:prstGeom prst="rect">
          <a:avLst/>
        </a:prstGeom>
      </xdr:spPr>
    </xdr:pic>
    <xdr:clientData/>
  </xdr:twoCellAnchor>
  <xdr:twoCellAnchor editAs="oneCell">
    <xdr:from>
      <xdr:col>1</xdr:col>
      <xdr:colOff>311581</xdr:colOff>
      <xdr:row>25</xdr:row>
      <xdr:rowOff>121235</xdr:rowOff>
    </xdr:from>
    <xdr:to>
      <xdr:col>2</xdr:col>
      <xdr:colOff>447261</xdr:colOff>
      <xdr:row>27</xdr:row>
      <xdr:rowOff>88899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94" y="15278409"/>
          <a:ext cx="748593" cy="1210056"/>
        </a:xfrm>
        <a:prstGeom prst="rect">
          <a:avLst/>
        </a:prstGeom>
      </xdr:spPr>
    </xdr:pic>
    <xdr:clientData/>
  </xdr:twoCellAnchor>
  <xdr:twoCellAnchor editAs="oneCell">
    <xdr:from>
      <xdr:col>4</xdr:col>
      <xdr:colOff>447261</xdr:colOff>
      <xdr:row>26</xdr:row>
      <xdr:rowOff>347870</xdr:rowOff>
    </xdr:from>
    <xdr:to>
      <xdr:col>5</xdr:col>
      <xdr:colOff>519595</xdr:colOff>
      <xdr:row>28</xdr:row>
      <xdr:rowOff>213140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3" y="16126240"/>
          <a:ext cx="685247" cy="110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513522</xdr:colOff>
      <xdr:row>26</xdr:row>
      <xdr:rowOff>354222</xdr:rowOff>
    </xdr:from>
    <xdr:to>
      <xdr:col>7</xdr:col>
      <xdr:colOff>602421</xdr:colOff>
      <xdr:row>28</xdr:row>
      <xdr:rowOff>246268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6132592"/>
          <a:ext cx="701812" cy="1134436"/>
        </a:xfrm>
        <a:prstGeom prst="rect">
          <a:avLst/>
        </a:prstGeom>
      </xdr:spPr>
    </xdr:pic>
    <xdr:clientData/>
  </xdr:twoCellAnchor>
  <xdr:twoCellAnchor editAs="oneCell">
    <xdr:from>
      <xdr:col>2</xdr:col>
      <xdr:colOff>496957</xdr:colOff>
      <xdr:row>25</xdr:row>
      <xdr:rowOff>227378</xdr:rowOff>
    </xdr:from>
    <xdr:to>
      <xdr:col>4</xdr:col>
      <xdr:colOff>30920</xdr:colOff>
      <xdr:row>27</xdr:row>
      <xdr:rowOff>213138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83" y="15384552"/>
          <a:ext cx="759789" cy="1228152"/>
        </a:xfrm>
        <a:prstGeom prst="rect">
          <a:avLst/>
        </a:prstGeom>
      </xdr:spPr>
    </xdr:pic>
    <xdr:clientData/>
  </xdr:twoCellAnchor>
  <xdr:twoCellAnchor editAs="oneCell">
    <xdr:from>
      <xdr:col>5</xdr:col>
      <xdr:colOff>521805</xdr:colOff>
      <xdr:row>26</xdr:row>
      <xdr:rowOff>352975</xdr:rowOff>
    </xdr:from>
    <xdr:to>
      <xdr:col>6</xdr:col>
      <xdr:colOff>585855</xdr:colOff>
      <xdr:row>28</xdr:row>
      <xdr:rowOff>204854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370" y="16131345"/>
          <a:ext cx="676963" cy="1094269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27</xdr:row>
      <xdr:rowOff>272252</xdr:rowOff>
    </xdr:from>
    <xdr:to>
      <xdr:col>2</xdr:col>
      <xdr:colOff>215348</xdr:colOff>
      <xdr:row>29</xdr:row>
      <xdr:rowOff>72334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22" y="16671817"/>
          <a:ext cx="737152" cy="1191561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27</xdr:row>
      <xdr:rowOff>286207</xdr:rowOff>
    </xdr:from>
    <xdr:to>
      <xdr:col>3</xdr:col>
      <xdr:colOff>289892</xdr:colOff>
      <xdr:row>29</xdr:row>
      <xdr:rowOff>180008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85772"/>
          <a:ext cx="795131" cy="1285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265896</xdr:rowOff>
    </xdr:from>
    <xdr:to>
      <xdr:col>1</xdr:col>
      <xdr:colOff>148667</xdr:colOff>
      <xdr:row>29</xdr:row>
      <xdr:rowOff>105465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65461"/>
          <a:ext cx="761580" cy="1231048"/>
        </a:xfrm>
        <a:prstGeom prst="rect">
          <a:avLst/>
        </a:prstGeom>
      </xdr:spPr>
    </xdr:pic>
    <xdr:clientData/>
  </xdr:twoCellAnchor>
  <xdr:twoCellAnchor editAs="oneCell">
    <xdr:from>
      <xdr:col>3</xdr:col>
      <xdr:colOff>306457</xdr:colOff>
      <xdr:row>27</xdr:row>
      <xdr:rowOff>547783</xdr:rowOff>
    </xdr:from>
    <xdr:to>
      <xdr:col>4</xdr:col>
      <xdr:colOff>379457</xdr:colOff>
      <xdr:row>29</xdr:row>
      <xdr:rowOff>265041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196" y="16947348"/>
          <a:ext cx="685913" cy="1108737"/>
        </a:xfrm>
        <a:prstGeom prst="rect">
          <a:avLst/>
        </a:prstGeom>
      </xdr:spPr>
    </xdr:pic>
    <xdr:clientData/>
  </xdr:twoCellAnchor>
  <xdr:twoCellAnchor editAs="oneCell">
    <xdr:from>
      <xdr:col>3</xdr:col>
      <xdr:colOff>572096</xdr:colOff>
      <xdr:row>26</xdr:row>
      <xdr:rowOff>364435</xdr:rowOff>
    </xdr:from>
    <xdr:to>
      <xdr:col>4</xdr:col>
      <xdr:colOff>588065</xdr:colOff>
      <xdr:row>28</xdr:row>
      <xdr:rowOff>138595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0835" y="16142805"/>
          <a:ext cx="628882" cy="1016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364433</xdr:rowOff>
    </xdr:from>
    <xdr:to>
      <xdr:col>1</xdr:col>
      <xdr:colOff>15970</xdr:colOff>
      <xdr:row>31</xdr:row>
      <xdr:rowOff>138594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06390"/>
          <a:ext cx="628883" cy="1016551"/>
        </a:xfrm>
        <a:prstGeom prst="rect">
          <a:avLst/>
        </a:prstGeom>
      </xdr:spPr>
    </xdr:pic>
    <xdr:clientData/>
  </xdr:twoCellAnchor>
  <xdr:twoCellAnchor editAs="oneCell">
    <xdr:from>
      <xdr:col>0</xdr:col>
      <xdr:colOff>524258</xdr:colOff>
      <xdr:row>29</xdr:row>
      <xdr:rowOff>265042</xdr:rowOff>
    </xdr:from>
    <xdr:to>
      <xdr:col>2</xdr:col>
      <xdr:colOff>122028</xdr:colOff>
      <xdr:row>31</xdr:row>
      <xdr:rowOff>353943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8" y="17906999"/>
          <a:ext cx="823596" cy="1331291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29</xdr:row>
      <xdr:rowOff>341517</xdr:rowOff>
    </xdr:from>
    <xdr:to>
      <xdr:col>4</xdr:col>
      <xdr:colOff>88900</xdr:colOff>
      <xdr:row>31</xdr:row>
      <xdr:rowOff>180010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870" y="17983474"/>
          <a:ext cx="668682" cy="1080883"/>
        </a:xfrm>
        <a:prstGeom prst="rect">
          <a:avLst/>
        </a:prstGeom>
      </xdr:spPr>
    </xdr:pic>
    <xdr:clientData/>
  </xdr:twoCellAnchor>
  <xdr:twoCellAnchor editAs="oneCell">
    <xdr:from>
      <xdr:col>2</xdr:col>
      <xdr:colOff>41413</xdr:colOff>
      <xdr:row>29</xdr:row>
      <xdr:rowOff>380038</xdr:rowOff>
    </xdr:from>
    <xdr:to>
      <xdr:col>3</xdr:col>
      <xdr:colOff>57978</xdr:colOff>
      <xdr:row>31</xdr:row>
      <xdr:rowOff>155161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239" y="18021995"/>
          <a:ext cx="629478" cy="1017513"/>
        </a:xfrm>
        <a:prstGeom prst="rect">
          <a:avLst/>
        </a:prstGeom>
      </xdr:spPr>
    </xdr:pic>
    <xdr:clientData/>
  </xdr:twoCellAnchor>
  <xdr:twoCellAnchor editAs="oneCell">
    <xdr:from>
      <xdr:col>6</xdr:col>
      <xdr:colOff>349834</xdr:colOff>
      <xdr:row>28</xdr:row>
      <xdr:rowOff>331305</xdr:rowOff>
    </xdr:from>
    <xdr:to>
      <xdr:col>7</xdr:col>
      <xdr:colOff>411921</xdr:colOff>
      <xdr:row>30</xdr:row>
      <xdr:rowOff>30922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312" y="17352066"/>
          <a:ext cx="675000" cy="1091096"/>
        </a:xfrm>
        <a:prstGeom prst="rect">
          <a:avLst/>
        </a:prstGeom>
      </xdr:spPr>
    </xdr:pic>
    <xdr:clientData/>
  </xdr:twoCellAnchor>
  <xdr:twoCellAnchor editAs="oneCell">
    <xdr:from>
      <xdr:col>3</xdr:col>
      <xdr:colOff>604630</xdr:colOff>
      <xdr:row>30</xdr:row>
      <xdr:rowOff>328810</xdr:rowOff>
    </xdr:from>
    <xdr:to>
      <xdr:col>5</xdr:col>
      <xdr:colOff>14355</xdr:colOff>
      <xdr:row>32</xdr:row>
      <xdr:rowOff>113748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3369" y="18591962"/>
          <a:ext cx="635551" cy="1027329"/>
        </a:xfrm>
        <a:prstGeom prst="rect">
          <a:avLst/>
        </a:prstGeom>
      </xdr:spPr>
    </xdr:pic>
    <xdr:clientData/>
  </xdr:twoCellAnchor>
  <xdr:twoCellAnchor editAs="oneCell">
    <xdr:from>
      <xdr:col>4</xdr:col>
      <xdr:colOff>588066</xdr:colOff>
      <xdr:row>30</xdr:row>
      <xdr:rowOff>328413</xdr:rowOff>
    </xdr:from>
    <xdr:to>
      <xdr:col>6</xdr:col>
      <xdr:colOff>8283</xdr:colOff>
      <xdr:row>32</xdr:row>
      <xdr:rowOff>130311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9718" y="18591565"/>
          <a:ext cx="646043" cy="1044289"/>
        </a:xfrm>
        <a:prstGeom prst="rect">
          <a:avLst/>
        </a:prstGeom>
      </xdr:spPr>
    </xdr:pic>
    <xdr:clientData/>
  </xdr:twoCellAnchor>
  <xdr:twoCellAnchor editAs="oneCell">
    <xdr:from>
      <xdr:col>7</xdr:col>
      <xdr:colOff>57979</xdr:colOff>
      <xdr:row>30</xdr:row>
      <xdr:rowOff>409821</xdr:rowOff>
    </xdr:from>
    <xdr:to>
      <xdr:col>7</xdr:col>
      <xdr:colOff>602421</xdr:colOff>
      <xdr:row>32</xdr:row>
      <xdr:rowOff>47488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8370" y="18672973"/>
          <a:ext cx="544442" cy="880058"/>
        </a:xfrm>
        <a:prstGeom prst="rect">
          <a:avLst/>
        </a:prstGeom>
      </xdr:spPr>
    </xdr:pic>
    <xdr:clientData/>
  </xdr:twoCellAnchor>
  <xdr:twoCellAnchor editAs="oneCell">
    <xdr:from>
      <xdr:col>6</xdr:col>
      <xdr:colOff>8283</xdr:colOff>
      <xdr:row>30</xdr:row>
      <xdr:rowOff>334483</xdr:rowOff>
    </xdr:from>
    <xdr:to>
      <xdr:col>7</xdr:col>
      <xdr:colOff>88898</xdr:colOff>
      <xdr:row>32</xdr:row>
      <xdr:rowOff>213138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761" y="18597635"/>
          <a:ext cx="693528" cy="1121046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165652</xdr:colOff>
      <xdr:row>31</xdr:row>
      <xdr:rowOff>384860</xdr:rowOff>
    </xdr:from>
    <xdr:to>
      <xdr:col>2</xdr:col>
      <xdr:colOff>273326</xdr:colOff>
      <xdr:row>33</xdr:row>
      <xdr:rowOff>158165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65" y="19269208"/>
          <a:ext cx="720587" cy="1164784"/>
        </a:xfrm>
        <a:prstGeom prst="rect">
          <a:avLst/>
        </a:prstGeom>
      </xdr:spPr>
    </xdr:pic>
    <xdr:clientData/>
  </xdr:twoCellAnchor>
  <xdr:twoCellAnchor editAs="oneCell">
    <xdr:from>
      <xdr:col>0</xdr:col>
      <xdr:colOff>57979</xdr:colOff>
      <xdr:row>31</xdr:row>
      <xdr:rowOff>372718</xdr:rowOff>
    </xdr:from>
    <xdr:to>
      <xdr:col>1</xdr:col>
      <xdr:colOff>176358</xdr:colOff>
      <xdr:row>33</xdr:row>
      <xdr:rowOff>163327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19257066"/>
          <a:ext cx="731292" cy="1182088"/>
        </a:xfrm>
        <a:prstGeom prst="rect">
          <a:avLst/>
        </a:prstGeom>
      </xdr:spPr>
    </xdr:pic>
    <xdr:clientData/>
  </xdr:twoCellAnchor>
  <xdr:twoCellAnchor editAs="oneCell">
    <xdr:from>
      <xdr:col>2</xdr:col>
      <xdr:colOff>314319</xdr:colOff>
      <xdr:row>31</xdr:row>
      <xdr:rowOff>377314</xdr:rowOff>
    </xdr:from>
    <xdr:to>
      <xdr:col>3</xdr:col>
      <xdr:colOff>455545</xdr:colOff>
      <xdr:row>33</xdr:row>
      <xdr:rowOff>204855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145" y="19261662"/>
          <a:ext cx="754139" cy="1219020"/>
        </a:xfrm>
        <a:prstGeom prst="rect">
          <a:avLst/>
        </a:prstGeom>
      </xdr:spPr>
    </xdr:pic>
    <xdr:clientData/>
  </xdr:twoCellAnchor>
  <xdr:twoCellAnchor editAs="oneCell">
    <xdr:from>
      <xdr:col>4</xdr:col>
      <xdr:colOff>263779</xdr:colOff>
      <xdr:row>32</xdr:row>
      <xdr:rowOff>268388</xdr:rowOff>
    </xdr:from>
    <xdr:to>
      <xdr:col>5</xdr:col>
      <xdr:colOff>298176</xdr:colOff>
      <xdr:row>33</xdr:row>
      <xdr:rowOff>544440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431" y="19773931"/>
          <a:ext cx="647310" cy="1046336"/>
        </a:xfrm>
        <a:prstGeom prst="rect">
          <a:avLst/>
        </a:prstGeom>
      </xdr:spPr>
    </xdr:pic>
    <xdr:clientData/>
  </xdr:twoCellAnchor>
  <xdr:twoCellAnchor editAs="oneCell">
    <xdr:from>
      <xdr:col>5</xdr:col>
      <xdr:colOff>331307</xdr:colOff>
      <xdr:row>32</xdr:row>
      <xdr:rowOff>264653</xdr:rowOff>
    </xdr:from>
    <xdr:to>
      <xdr:col>6</xdr:col>
      <xdr:colOff>414131</xdr:colOff>
      <xdr:row>33</xdr:row>
      <xdr:rowOff>618984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72" y="19770196"/>
          <a:ext cx="695737" cy="1124615"/>
        </a:xfrm>
        <a:prstGeom prst="rect">
          <a:avLst/>
        </a:prstGeom>
      </xdr:spPr>
    </xdr:pic>
    <xdr:clientData/>
  </xdr:twoCellAnchor>
  <xdr:twoCellAnchor editAs="oneCell">
    <xdr:from>
      <xdr:col>6</xdr:col>
      <xdr:colOff>488673</xdr:colOff>
      <xdr:row>32</xdr:row>
      <xdr:rowOff>256367</xdr:rowOff>
    </xdr:from>
    <xdr:to>
      <xdr:col>7</xdr:col>
      <xdr:colOff>472109</xdr:colOff>
      <xdr:row>33</xdr:row>
      <xdr:rowOff>610701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6151" y="19761910"/>
          <a:ext cx="596349" cy="1124618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231914</xdr:colOff>
      <xdr:row>33</xdr:row>
      <xdr:rowOff>403638</xdr:rowOff>
    </xdr:from>
    <xdr:to>
      <xdr:col>2</xdr:col>
      <xdr:colOff>223631</xdr:colOff>
      <xdr:row>35</xdr:row>
      <xdr:rowOff>138595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27" y="20530377"/>
          <a:ext cx="604630" cy="977348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140805</xdr:colOff>
      <xdr:row>33</xdr:row>
      <xdr:rowOff>432059</xdr:rowOff>
    </xdr:from>
    <xdr:to>
      <xdr:col>1</xdr:col>
      <xdr:colOff>130312</xdr:colOff>
      <xdr:row>35</xdr:row>
      <xdr:rowOff>163443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20558798"/>
          <a:ext cx="602420" cy="973775"/>
        </a:xfrm>
        <a:prstGeom prst="rect">
          <a:avLst/>
        </a:prstGeom>
      </xdr:spPr>
    </xdr:pic>
    <xdr:clientData/>
  </xdr:twoCellAnchor>
  <xdr:twoCellAnchor editAs="oneCell">
    <xdr:from>
      <xdr:col>6</xdr:col>
      <xdr:colOff>364435</xdr:colOff>
      <xdr:row>34</xdr:row>
      <xdr:rowOff>256761</xdr:rowOff>
    </xdr:from>
    <xdr:to>
      <xdr:col>7</xdr:col>
      <xdr:colOff>436769</xdr:colOff>
      <xdr:row>36</xdr:row>
      <xdr:rowOff>122030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913" y="21004696"/>
          <a:ext cx="685247" cy="1107660"/>
        </a:xfrm>
        <a:prstGeom prst="rect">
          <a:avLst/>
        </a:prstGeom>
      </xdr:spPr>
    </xdr:pic>
    <xdr:clientData/>
  </xdr:twoCellAnchor>
  <xdr:twoCellAnchor editAs="oneCell">
    <xdr:from>
      <xdr:col>5</xdr:col>
      <xdr:colOff>328917</xdr:colOff>
      <xdr:row>34</xdr:row>
      <xdr:rowOff>240194</xdr:rowOff>
    </xdr:from>
    <xdr:to>
      <xdr:col>6</xdr:col>
      <xdr:colOff>370507</xdr:colOff>
      <xdr:row>36</xdr:row>
      <xdr:rowOff>55768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482" y="20988129"/>
          <a:ext cx="654503" cy="1057965"/>
        </a:xfrm>
        <a:prstGeom prst="rect">
          <a:avLst/>
        </a:prstGeom>
      </xdr:spPr>
    </xdr:pic>
    <xdr:clientData/>
  </xdr:twoCellAnchor>
  <xdr:twoCellAnchor editAs="oneCell">
    <xdr:from>
      <xdr:col>1</xdr:col>
      <xdr:colOff>350</xdr:colOff>
      <xdr:row>35</xdr:row>
      <xdr:rowOff>270888</xdr:rowOff>
    </xdr:from>
    <xdr:to>
      <xdr:col>2</xdr:col>
      <xdr:colOff>140804</xdr:colOff>
      <xdr:row>37</xdr:row>
      <xdr:rowOff>246268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63" y="21640018"/>
          <a:ext cx="753367" cy="1217772"/>
        </a:xfrm>
        <a:prstGeom prst="rect">
          <a:avLst/>
        </a:prstGeom>
      </xdr:spPr>
    </xdr:pic>
    <xdr:clientData/>
  </xdr:twoCellAnchor>
  <xdr:twoCellAnchor editAs="oneCell">
    <xdr:from>
      <xdr:col>2</xdr:col>
      <xdr:colOff>239423</xdr:colOff>
      <xdr:row>35</xdr:row>
      <xdr:rowOff>265043</xdr:rowOff>
    </xdr:from>
    <xdr:to>
      <xdr:col>3</xdr:col>
      <xdr:colOff>327128</xdr:colOff>
      <xdr:row>37</xdr:row>
      <xdr:rowOff>155157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249" y="21832956"/>
          <a:ext cx="700618" cy="1132505"/>
        </a:xfrm>
        <a:prstGeom prst="rect">
          <a:avLst/>
        </a:prstGeom>
      </xdr:spPr>
    </xdr:pic>
    <xdr:clientData/>
  </xdr:twoCellAnchor>
  <xdr:twoCellAnchor editAs="oneCell">
    <xdr:from>
      <xdr:col>5</xdr:col>
      <xdr:colOff>215349</xdr:colOff>
      <xdr:row>36</xdr:row>
      <xdr:rowOff>295172</xdr:rowOff>
    </xdr:from>
    <xdr:to>
      <xdr:col>6</xdr:col>
      <xdr:colOff>356152</xdr:colOff>
      <xdr:row>38</xdr:row>
      <xdr:rowOff>271116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914" y="22285498"/>
          <a:ext cx="753716" cy="1218335"/>
        </a:xfrm>
        <a:prstGeom prst="rect">
          <a:avLst/>
        </a:prstGeom>
      </xdr:spPr>
    </xdr:pic>
    <xdr:clientData/>
  </xdr:twoCellAnchor>
  <xdr:twoCellAnchor editAs="oneCell">
    <xdr:from>
      <xdr:col>6</xdr:col>
      <xdr:colOff>419675</xdr:colOff>
      <xdr:row>36</xdr:row>
      <xdr:rowOff>331304</xdr:rowOff>
    </xdr:from>
    <xdr:to>
      <xdr:col>7</xdr:col>
      <xdr:colOff>527877</xdr:colOff>
      <xdr:row>38</xdr:row>
      <xdr:rowOff>254551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7153" y="22321630"/>
          <a:ext cx="721115" cy="11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37</xdr:row>
      <xdr:rowOff>274178</xdr:rowOff>
    </xdr:from>
    <xdr:to>
      <xdr:col>2</xdr:col>
      <xdr:colOff>182217</xdr:colOff>
      <xdr:row>39</xdr:row>
      <xdr:rowOff>196571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56" y="24103243"/>
          <a:ext cx="720587" cy="1164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269075</xdr:rowOff>
    </xdr:from>
    <xdr:to>
      <xdr:col>1</xdr:col>
      <xdr:colOff>115957</xdr:colOff>
      <xdr:row>39</xdr:row>
      <xdr:rowOff>204857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98140"/>
          <a:ext cx="728870" cy="1178174"/>
        </a:xfrm>
        <a:prstGeom prst="rect">
          <a:avLst/>
        </a:prstGeom>
      </xdr:spPr>
    </xdr:pic>
    <xdr:clientData/>
  </xdr:twoCellAnchor>
  <xdr:twoCellAnchor editAs="oneCell">
    <xdr:from>
      <xdr:col>3</xdr:col>
      <xdr:colOff>126627</xdr:colOff>
      <xdr:row>37</xdr:row>
      <xdr:rowOff>306457</xdr:rowOff>
    </xdr:from>
    <xdr:to>
      <xdr:col>4</xdr:col>
      <xdr:colOff>229704</xdr:colOff>
      <xdr:row>39</xdr:row>
      <xdr:rowOff>221419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366" y="24135522"/>
          <a:ext cx="715990" cy="1157354"/>
        </a:xfrm>
        <a:prstGeom prst="rect">
          <a:avLst/>
        </a:prstGeom>
      </xdr:spPr>
    </xdr:pic>
    <xdr:clientData/>
  </xdr:twoCellAnchor>
  <xdr:twoCellAnchor editAs="oneCell">
    <xdr:from>
      <xdr:col>3</xdr:col>
      <xdr:colOff>3764</xdr:colOff>
      <xdr:row>8</xdr:row>
      <xdr:rowOff>866775</xdr:rowOff>
    </xdr:from>
    <xdr:to>
      <xdr:col>4</xdr:col>
      <xdr:colOff>174803</xdr:colOff>
      <xdr:row>10</xdr:row>
      <xdr:rowOff>28575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564" y="9429750"/>
          <a:ext cx="78063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115958</xdr:colOff>
      <xdr:row>15</xdr:row>
      <xdr:rowOff>223917</xdr:rowOff>
    </xdr:from>
    <xdr:to>
      <xdr:col>1</xdr:col>
      <xdr:colOff>157371</xdr:colOff>
      <xdr:row>17</xdr:row>
      <xdr:rowOff>39204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8" y="9169134"/>
          <a:ext cx="654326" cy="1057679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115959</xdr:colOff>
      <xdr:row>15</xdr:row>
      <xdr:rowOff>185395</xdr:rowOff>
    </xdr:from>
    <xdr:to>
      <xdr:col>2</xdr:col>
      <xdr:colOff>196575</xdr:colOff>
      <xdr:row>17</xdr:row>
      <xdr:rowOff>64050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872" y="9130612"/>
          <a:ext cx="693529" cy="1121047"/>
        </a:xfrm>
        <a:prstGeom prst="rect">
          <a:avLst/>
        </a:prstGeom>
      </xdr:spPr>
    </xdr:pic>
    <xdr:clientData/>
  </xdr:twoCellAnchor>
  <xdr:twoCellAnchor editAs="oneCell">
    <xdr:from>
      <xdr:col>2</xdr:col>
      <xdr:colOff>149437</xdr:colOff>
      <xdr:row>15</xdr:row>
      <xdr:rowOff>257616</xdr:rowOff>
    </xdr:from>
    <xdr:to>
      <xdr:col>3</xdr:col>
      <xdr:colOff>190500</xdr:colOff>
      <xdr:row>17</xdr:row>
      <xdr:rowOff>72335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263" y="9202833"/>
          <a:ext cx="653976" cy="1057111"/>
        </a:xfrm>
        <a:prstGeom prst="rect">
          <a:avLst/>
        </a:prstGeom>
      </xdr:spPr>
    </xdr:pic>
    <xdr:clientData/>
  </xdr:twoCellAnchor>
  <xdr:twoCellAnchor editAs="oneCell">
    <xdr:from>
      <xdr:col>3</xdr:col>
      <xdr:colOff>140804</xdr:colOff>
      <xdr:row>15</xdr:row>
      <xdr:rowOff>263796</xdr:rowOff>
    </xdr:from>
    <xdr:to>
      <xdr:col>4</xdr:col>
      <xdr:colOff>188290</xdr:colOff>
      <xdr:row>17</xdr:row>
      <xdr:rowOff>88899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543" y="9209013"/>
          <a:ext cx="660399" cy="1067495"/>
        </a:xfrm>
        <a:prstGeom prst="rect">
          <a:avLst/>
        </a:prstGeom>
      </xdr:spPr>
    </xdr:pic>
    <xdr:clientData/>
  </xdr:twoCellAnchor>
  <xdr:twoCellAnchor editAs="oneCell">
    <xdr:from>
      <xdr:col>4</xdr:col>
      <xdr:colOff>115958</xdr:colOff>
      <xdr:row>15</xdr:row>
      <xdr:rowOff>237020</xdr:rowOff>
    </xdr:from>
    <xdr:to>
      <xdr:col>5</xdr:col>
      <xdr:colOff>180009</xdr:colOff>
      <xdr:row>17</xdr:row>
      <xdr:rowOff>88900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610" y="9182237"/>
          <a:ext cx="676964" cy="109427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16</xdr:row>
      <xdr:rowOff>480390</xdr:rowOff>
    </xdr:from>
    <xdr:to>
      <xdr:col>2</xdr:col>
      <xdr:colOff>41663</xdr:colOff>
      <xdr:row>18</xdr:row>
      <xdr:rowOff>122030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10046803"/>
          <a:ext cx="546901" cy="884031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115957</xdr:colOff>
      <xdr:row>16</xdr:row>
      <xdr:rowOff>430695</xdr:rowOff>
    </xdr:from>
    <xdr:to>
      <xdr:col>1</xdr:col>
      <xdr:colOff>65316</xdr:colOff>
      <xdr:row>18</xdr:row>
      <xdr:rowOff>97182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7" y="9997108"/>
          <a:ext cx="562272" cy="908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501100</xdr:rowOff>
    </xdr:from>
    <xdr:to>
      <xdr:col>1</xdr:col>
      <xdr:colOff>8283</xdr:colOff>
      <xdr:row>41</xdr:row>
      <xdr:rowOff>85172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013"/>
          <a:ext cx="621196" cy="10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496957</xdr:colOff>
      <xdr:row>39</xdr:row>
      <xdr:rowOff>480391</xdr:rowOff>
    </xdr:from>
    <xdr:to>
      <xdr:col>2</xdr:col>
      <xdr:colOff>7619</xdr:colOff>
      <xdr:row>41</xdr:row>
      <xdr:rowOff>250825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7" y="24334304"/>
          <a:ext cx="736488" cy="1190487"/>
        </a:xfrm>
        <a:prstGeom prst="rect">
          <a:avLst/>
        </a:prstGeom>
      </xdr:spPr>
    </xdr:pic>
    <xdr:clientData/>
  </xdr:twoCellAnchor>
  <xdr:twoCellAnchor editAs="oneCell">
    <xdr:from>
      <xdr:col>2</xdr:col>
      <xdr:colOff>513523</xdr:colOff>
      <xdr:row>39</xdr:row>
      <xdr:rowOff>493100</xdr:rowOff>
    </xdr:from>
    <xdr:to>
      <xdr:col>4</xdr:col>
      <xdr:colOff>6075</xdr:colOff>
      <xdr:row>41</xdr:row>
      <xdr:rowOff>234261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49" y="24347013"/>
          <a:ext cx="718378" cy="1161214"/>
        </a:xfrm>
        <a:prstGeom prst="rect">
          <a:avLst/>
        </a:prstGeom>
      </xdr:spPr>
    </xdr:pic>
    <xdr:clientData/>
  </xdr:twoCellAnchor>
  <xdr:twoCellAnchor editAs="oneCell">
    <xdr:from>
      <xdr:col>3</xdr:col>
      <xdr:colOff>546653</xdr:colOff>
      <xdr:row>39</xdr:row>
      <xdr:rowOff>557549</xdr:rowOff>
    </xdr:from>
    <xdr:to>
      <xdr:col>4</xdr:col>
      <xdr:colOff>561008</xdr:colOff>
      <xdr:row>41</xdr:row>
      <xdr:rowOff>151436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392" y="24411462"/>
          <a:ext cx="627268" cy="101394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513522</xdr:colOff>
      <xdr:row>39</xdr:row>
      <xdr:rowOff>505238</xdr:rowOff>
    </xdr:from>
    <xdr:to>
      <xdr:col>2</xdr:col>
      <xdr:colOff>585857</xdr:colOff>
      <xdr:row>41</xdr:row>
      <xdr:rowOff>192846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435" y="24359151"/>
          <a:ext cx="685248" cy="1107661"/>
        </a:xfrm>
        <a:prstGeom prst="rect">
          <a:avLst/>
        </a:prstGeom>
      </xdr:spPr>
    </xdr:pic>
    <xdr:clientData/>
  </xdr:twoCellAnchor>
  <xdr:twoCellAnchor editAs="oneCell">
    <xdr:from>
      <xdr:col>2</xdr:col>
      <xdr:colOff>134908</xdr:colOff>
      <xdr:row>37</xdr:row>
      <xdr:rowOff>287568</xdr:rowOff>
    </xdr:from>
    <xdr:to>
      <xdr:col>3</xdr:col>
      <xdr:colOff>265044</xdr:colOff>
      <xdr:row>39</xdr:row>
      <xdr:rowOff>246269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34" y="24116633"/>
          <a:ext cx="743049" cy="1201093"/>
        </a:xfrm>
        <a:prstGeom prst="rect">
          <a:avLst/>
        </a:prstGeom>
      </xdr:spPr>
    </xdr:pic>
    <xdr:clientData/>
  </xdr:twoCellAnchor>
  <xdr:twoCellAnchor editAs="oneCell">
    <xdr:from>
      <xdr:col>4</xdr:col>
      <xdr:colOff>579783</xdr:colOff>
      <xdr:row>40</xdr:row>
      <xdr:rowOff>489354</xdr:rowOff>
    </xdr:from>
    <xdr:to>
      <xdr:col>6</xdr:col>
      <xdr:colOff>1104</xdr:colOff>
      <xdr:row>42</xdr:row>
      <xdr:rowOff>110019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435" y="24964463"/>
          <a:ext cx="643834" cy="104071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40</xdr:row>
      <xdr:rowOff>535875</xdr:rowOff>
    </xdr:from>
    <xdr:to>
      <xdr:col>7</xdr:col>
      <xdr:colOff>594138</xdr:colOff>
      <xdr:row>42</xdr:row>
      <xdr:rowOff>143150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978" y="25010984"/>
          <a:ext cx="635551" cy="1027328"/>
        </a:xfrm>
        <a:prstGeom prst="rect">
          <a:avLst/>
        </a:prstGeom>
      </xdr:spPr>
    </xdr:pic>
    <xdr:clientData/>
  </xdr:twoCellAnchor>
  <xdr:twoCellAnchor editAs="oneCell">
    <xdr:from>
      <xdr:col>5</xdr:col>
      <xdr:colOff>579784</xdr:colOff>
      <xdr:row>40</xdr:row>
      <xdr:rowOff>484246</xdr:rowOff>
    </xdr:from>
    <xdr:to>
      <xdr:col>7</xdr:col>
      <xdr:colOff>6076</xdr:colOff>
      <xdr:row>42</xdr:row>
      <xdr:rowOff>118302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349" y="24959355"/>
          <a:ext cx="652118" cy="105410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41</xdr:row>
      <xdr:rowOff>295274</xdr:rowOff>
    </xdr:from>
    <xdr:to>
      <xdr:col>1</xdr:col>
      <xdr:colOff>232340</xdr:colOff>
      <xdr:row>43</xdr:row>
      <xdr:rowOff>279399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412699"/>
          <a:ext cx="756215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41</xdr:row>
      <xdr:rowOff>248432</xdr:rowOff>
    </xdr:from>
    <xdr:to>
      <xdr:col>2</xdr:col>
      <xdr:colOff>376506</xdr:colOff>
      <xdr:row>43</xdr:row>
      <xdr:rowOff>327024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25365857"/>
          <a:ext cx="814657" cy="1316842"/>
        </a:xfrm>
        <a:prstGeom prst="rect">
          <a:avLst/>
        </a:prstGeom>
      </xdr:spPr>
    </xdr:pic>
    <xdr:clientData/>
  </xdr:twoCellAnchor>
  <xdr:twoCellAnchor editAs="oneCell">
    <xdr:from>
      <xdr:col>2</xdr:col>
      <xdr:colOff>323849</xdr:colOff>
      <xdr:row>41</xdr:row>
      <xdr:rowOff>283009</xdr:rowOff>
    </xdr:from>
    <xdr:to>
      <xdr:col>3</xdr:col>
      <xdr:colOff>460374</xdr:colOff>
      <xdr:row>43</xdr:row>
      <xdr:rowOff>250824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25400434"/>
          <a:ext cx="746125" cy="1206065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42</xdr:row>
      <xdr:rowOff>419099</xdr:rowOff>
    </xdr:from>
    <xdr:to>
      <xdr:col>8</xdr:col>
      <xdr:colOff>4710</xdr:colOff>
      <xdr:row>44</xdr:row>
      <xdr:rowOff>250824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6" y="26155649"/>
          <a:ext cx="661934" cy="1069975"/>
        </a:xfrm>
        <a:prstGeom prst="rect">
          <a:avLst/>
        </a:prstGeom>
      </xdr:spPr>
    </xdr:pic>
    <xdr:clientData/>
  </xdr:twoCellAnchor>
  <xdr:twoCellAnchor editAs="oneCell">
    <xdr:from>
      <xdr:col>5</xdr:col>
      <xdr:colOff>609599</xdr:colOff>
      <xdr:row>42</xdr:row>
      <xdr:rowOff>427450</xdr:rowOff>
    </xdr:from>
    <xdr:to>
      <xdr:col>7</xdr:col>
      <xdr:colOff>41274</xdr:colOff>
      <xdr:row>44</xdr:row>
      <xdr:rowOff>241299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26164000"/>
          <a:ext cx="650875" cy="10520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42</xdr:row>
      <xdr:rowOff>483166</xdr:rowOff>
    </xdr:from>
    <xdr:to>
      <xdr:col>6</xdr:col>
      <xdr:colOff>31749</xdr:colOff>
      <xdr:row>44</xdr:row>
      <xdr:rowOff>250824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26219716"/>
          <a:ext cx="622299" cy="1005908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42</xdr:row>
      <xdr:rowOff>514740</xdr:rowOff>
    </xdr:from>
    <xdr:to>
      <xdr:col>4</xdr:col>
      <xdr:colOff>241299</xdr:colOff>
      <xdr:row>44</xdr:row>
      <xdr:rowOff>174624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4" y="26251290"/>
          <a:ext cx="555625" cy="898134"/>
        </a:xfrm>
        <a:prstGeom prst="rect">
          <a:avLst/>
        </a:prstGeom>
      </xdr:spPr>
    </xdr:pic>
    <xdr:clientData/>
  </xdr:twoCellAnchor>
  <xdr:twoCellAnchor editAs="oneCell">
    <xdr:from>
      <xdr:col>4</xdr:col>
      <xdr:colOff>135853</xdr:colOff>
      <xdr:row>42</xdr:row>
      <xdr:rowOff>504826</xdr:rowOff>
    </xdr:from>
    <xdr:to>
      <xdr:col>5</xdr:col>
      <xdr:colOff>117475</xdr:colOff>
      <xdr:row>44</xdr:row>
      <xdr:rowOff>222250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253" y="26241376"/>
          <a:ext cx="591222" cy="95567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43</xdr:row>
      <xdr:rowOff>333677</xdr:rowOff>
    </xdr:from>
    <xdr:to>
      <xdr:col>1</xdr:col>
      <xdr:colOff>104776</xdr:colOff>
      <xdr:row>45</xdr:row>
      <xdr:rowOff>126999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689352"/>
          <a:ext cx="638176" cy="1031572"/>
        </a:xfrm>
        <a:prstGeom prst="rect">
          <a:avLst/>
        </a:prstGeom>
      </xdr:spPr>
    </xdr:pic>
    <xdr:clientData/>
  </xdr:twoCellAnchor>
  <xdr:twoCellAnchor editAs="oneCell">
    <xdr:from>
      <xdr:col>1</xdr:col>
      <xdr:colOff>160391</xdr:colOff>
      <xdr:row>43</xdr:row>
      <xdr:rowOff>304800</xdr:rowOff>
    </xdr:from>
    <xdr:to>
      <xdr:col>2</xdr:col>
      <xdr:colOff>212724</xdr:colOff>
      <xdr:row>45</xdr:row>
      <xdr:rowOff>136524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991" y="26660475"/>
          <a:ext cx="661933" cy="1069974"/>
        </a:xfrm>
        <a:prstGeom prst="rect">
          <a:avLst/>
        </a:prstGeom>
      </xdr:spPr>
    </xdr:pic>
    <xdr:clientData/>
  </xdr:twoCellAnchor>
  <xdr:twoCellAnchor editAs="oneCell">
    <xdr:from>
      <xdr:col>2</xdr:col>
      <xdr:colOff>240224</xdr:colOff>
      <xdr:row>43</xdr:row>
      <xdr:rowOff>295275</xdr:rowOff>
    </xdr:from>
    <xdr:to>
      <xdr:col>3</xdr:col>
      <xdr:colOff>298450</xdr:colOff>
      <xdr:row>45</xdr:row>
      <xdr:rowOff>136525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24" y="26650950"/>
          <a:ext cx="667826" cy="10795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44</xdr:row>
      <xdr:rowOff>245605</xdr:rowOff>
    </xdr:from>
    <xdr:to>
      <xdr:col>4</xdr:col>
      <xdr:colOff>438150</xdr:colOff>
      <xdr:row>46</xdr:row>
      <xdr:rowOff>269875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27220405"/>
          <a:ext cx="781050" cy="1262519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44</xdr:row>
      <xdr:rowOff>335073</xdr:rowOff>
    </xdr:from>
    <xdr:to>
      <xdr:col>5</xdr:col>
      <xdr:colOff>498473</xdr:colOff>
      <xdr:row>46</xdr:row>
      <xdr:rowOff>241300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27309873"/>
          <a:ext cx="708023" cy="1144476"/>
        </a:xfrm>
        <a:prstGeom prst="rect">
          <a:avLst/>
        </a:prstGeom>
      </xdr:spPr>
    </xdr:pic>
    <xdr:clientData/>
  </xdr:twoCellAnchor>
  <xdr:twoCellAnchor editAs="oneCell">
    <xdr:from>
      <xdr:col>5</xdr:col>
      <xdr:colOff>406266</xdr:colOff>
      <xdr:row>44</xdr:row>
      <xdr:rowOff>333375</xdr:rowOff>
    </xdr:from>
    <xdr:to>
      <xdr:col>6</xdr:col>
      <xdr:colOff>529310</xdr:colOff>
      <xdr:row>46</xdr:row>
      <xdr:rowOff>279400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266" y="27308175"/>
          <a:ext cx="732644" cy="1184274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44</xdr:row>
      <xdr:rowOff>310149</xdr:rowOff>
    </xdr:from>
    <xdr:to>
      <xdr:col>7</xdr:col>
      <xdr:colOff>593725</xdr:colOff>
      <xdr:row>46</xdr:row>
      <xdr:rowOff>231775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375" y="27284949"/>
          <a:ext cx="717550" cy="1159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379085</xdr:rowOff>
    </xdr:from>
    <xdr:to>
      <xdr:col>1</xdr:col>
      <xdr:colOff>57150</xdr:colOff>
      <xdr:row>47</xdr:row>
      <xdr:rowOff>203198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973010"/>
          <a:ext cx="657225" cy="1062363"/>
        </a:xfrm>
        <a:prstGeom prst="rect">
          <a:avLst/>
        </a:prstGeom>
      </xdr:spPr>
    </xdr:pic>
    <xdr:clientData/>
  </xdr:twoCellAnchor>
  <xdr:twoCellAnchor editAs="oneCell">
    <xdr:from>
      <xdr:col>1</xdr:col>
      <xdr:colOff>77410</xdr:colOff>
      <xdr:row>45</xdr:row>
      <xdr:rowOff>371475</xdr:rowOff>
    </xdr:from>
    <xdr:to>
      <xdr:col>2</xdr:col>
      <xdr:colOff>152400</xdr:colOff>
      <xdr:row>47</xdr:row>
      <xdr:rowOff>239821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10" y="27965400"/>
          <a:ext cx="684590" cy="1106596"/>
        </a:xfrm>
        <a:prstGeom prst="rect">
          <a:avLst/>
        </a:prstGeom>
      </xdr:spPr>
    </xdr:pic>
    <xdr:clientData/>
  </xdr:twoCellAnchor>
  <xdr:twoCellAnchor editAs="oneCell">
    <xdr:from>
      <xdr:col>2</xdr:col>
      <xdr:colOff>237963</xdr:colOff>
      <xdr:row>45</xdr:row>
      <xdr:rowOff>371475</xdr:rowOff>
    </xdr:from>
    <xdr:to>
      <xdr:col>3</xdr:col>
      <xdr:colOff>266700</xdr:colOff>
      <xdr:row>47</xdr:row>
      <xdr:rowOff>165058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163" y="27965400"/>
          <a:ext cx="638337" cy="1031833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46</xdr:row>
      <xdr:rowOff>357123</xdr:rowOff>
    </xdr:from>
    <xdr:to>
      <xdr:col>5</xdr:col>
      <xdr:colOff>260349</xdr:colOff>
      <xdr:row>48</xdr:row>
      <xdr:rowOff>155573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28570173"/>
          <a:ext cx="641349" cy="1036701"/>
        </a:xfrm>
        <a:prstGeom prst="rect">
          <a:avLst/>
        </a:prstGeom>
      </xdr:spPr>
    </xdr:pic>
    <xdr:clientData/>
  </xdr:twoCellAnchor>
  <xdr:twoCellAnchor editAs="oneCell">
    <xdr:from>
      <xdr:col>5</xdr:col>
      <xdr:colOff>310531</xdr:colOff>
      <xdr:row>46</xdr:row>
      <xdr:rowOff>323850</xdr:rowOff>
    </xdr:from>
    <xdr:to>
      <xdr:col>6</xdr:col>
      <xdr:colOff>374649</xdr:colOff>
      <xdr:row>48</xdr:row>
      <xdr:rowOff>174623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8531" y="28536900"/>
          <a:ext cx="673718" cy="1089024"/>
        </a:xfrm>
        <a:prstGeom prst="rect">
          <a:avLst/>
        </a:prstGeom>
      </xdr:spPr>
    </xdr:pic>
    <xdr:clientData/>
  </xdr:twoCellAnchor>
  <xdr:twoCellAnchor editAs="oneCell">
    <xdr:from>
      <xdr:col>6</xdr:col>
      <xdr:colOff>457199</xdr:colOff>
      <xdr:row>46</xdr:row>
      <xdr:rowOff>320458</xdr:rowOff>
    </xdr:from>
    <xdr:to>
      <xdr:col>7</xdr:col>
      <xdr:colOff>517524</xdr:colOff>
      <xdr:row>48</xdr:row>
      <xdr:rowOff>165099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28533508"/>
          <a:ext cx="669925" cy="108289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47</xdr:row>
      <xdr:rowOff>271307</xdr:rowOff>
    </xdr:from>
    <xdr:to>
      <xdr:col>1</xdr:col>
      <xdr:colOff>161925</xdr:colOff>
      <xdr:row>49</xdr:row>
      <xdr:rowOff>203199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103482"/>
          <a:ext cx="723900" cy="117014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47</xdr:row>
      <xdr:rowOff>304281</xdr:rowOff>
    </xdr:from>
    <xdr:to>
      <xdr:col>2</xdr:col>
      <xdr:colOff>241298</xdr:colOff>
      <xdr:row>49</xdr:row>
      <xdr:rowOff>241300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9136456"/>
          <a:ext cx="727073" cy="1175268"/>
        </a:xfrm>
        <a:prstGeom prst="rect">
          <a:avLst/>
        </a:prstGeom>
      </xdr:spPr>
    </xdr:pic>
    <xdr:clientData/>
  </xdr:twoCellAnchor>
  <xdr:twoCellAnchor editAs="oneCell">
    <xdr:from>
      <xdr:col>2</xdr:col>
      <xdr:colOff>213505</xdr:colOff>
      <xdr:row>47</xdr:row>
      <xdr:rowOff>295275</xdr:rowOff>
    </xdr:from>
    <xdr:to>
      <xdr:col>3</xdr:col>
      <xdr:colOff>336549</xdr:colOff>
      <xdr:row>49</xdr:row>
      <xdr:rowOff>241300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705" y="29127450"/>
          <a:ext cx="732644" cy="118427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48</xdr:row>
      <xdr:rowOff>323850</xdr:rowOff>
    </xdr:from>
    <xdr:to>
      <xdr:col>4</xdr:col>
      <xdr:colOff>386597</xdr:colOff>
      <xdr:row>50</xdr:row>
      <xdr:rowOff>203200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29775150"/>
          <a:ext cx="691397" cy="11176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48</xdr:row>
      <xdr:rowOff>297625</xdr:rowOff>
    </xdr:from>
    <xdr:to>
      <xdr:col>5</xdr:col>
      <xdr:colOff>527049</xdr:colOff>
      <xdr:row>50</xdr:row>
      <xdr:rowOff>327024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9748925"/>
          <a:ext cx="784224" cy="1267649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48</xdr:row>
      <xdr:rowOff>261001</xdr:rowOff>
    </xdr:from>
    <xdr:to>
      <xdr:col>7</xdr:col>
      <xdr:colOff>66675</xdr:colOff>
      <xdr:row>50</xdr:row>
      <xdr:rowOff>269874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29712301"/>
          <a:ext cx="771525" cy="124712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49</xdr:row>
      <xdr:rowOff>266700</xdr:rowOff>
    </xdr:from>
    <xdr:to>
      <xdr:col>1</xdr:col>
      <xdr:colOff>211514</xdr:colOff>
      <xdr:row>51</xdr:row>
      <xdr:rowOff>155573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337125"/>
          <a:ext cx="697289" cy="112712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49</xdr:row>
      <xdr:rowOff>238125</xdr:rowOff>
    </xdr:from>
    <xdr:to>
      <xdr:col>2</xdr:col>
      <xdr:colOff>371582</xdr:colOff>
      <xdr:row>51</xdr:row>
      <xdr:rowOff>231773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30308550"/>
          <a:ext cx="762107" cy="1231899"/>
        </a:xfrm>
        <a:prstGeom prst="rect">
          <a:avLst/>
        </a:prstGeom>
      </xdr:spPr>
    </xdr:pic>
    <xdr:clientData/>
  </xdr:twoCellAnchor>
  <xdr:twoCellAnchor editAs="oneCell">
    <xdr:from>
      <xdr:col>5</xdr:col>
      <xdr:colOff>64738</xdr:colOff>
      <xdr:row>50</xdr:row>
      <xdr:rowOff>190500</xdr:rowOff>
    </xdr:from>
    <xdr:to>
      <xdr:col>6</xdr:col>
      <xdr:colOff>193675</xdr:colOff>
      <xdr:row>52</xdr:row>
      <xdr:rowOff>146050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2738" y="30880050"/>
          <a:ext cx="738537" cy="1193799"/>
        </a:xfrm>
        <a:prstGeom prst="rect">
          <a:avLst/>
        </a:prstGeom>
      </xdr:spPr>
    </xdr:pic>
    <xdr:clientData/>
  </xdr:twoCellAnchor>
  <xdr:twoCellAnchor editAs="oneCell">
    <xdr:from>
      <xdr:col>6</xdr:col>
      <xdr:colOff>320540</xdr:colOff>
      <xdr:row>50</xdr:row>
      <xdr:rowOff>238125</xdr:rowOff>
    </xdr:from>
    <xdr:to>
      <xdr:col>7</xdr:col>
      <xdr:colOff>431799</xdr:colOff>
      <xdr:row>52</xdr:row>
      <xdr:rowOff>165100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140" y="30927675"/>
          <a:ext cx="720859" cy="11652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323850</xdr:rowOff>
    </xdr:from>
    <xdr:to>
      <xdr:col>1</xdr:col>
      <xdr:colOff>148471</xdr:colOff>
      <xdr:row>53</xdr:row>
      <xdr:rowOff>295580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632525"/>
          <a:ext cx="748546" cy="1209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51</xdr:row>
      <xdr:rowOff>314324</xdr:rowOff>
    </xdr:from>
    <xdr:to>
      <xdr:col>2</xdr:col>
      <xdr:colOff>247167</xdr:colOff>
      <xdr:row>53</xdr:row>
      <xdr:rowOff>276225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31622999"/>
          <a:ext cx="742466" cy="1200151"/>
        </a:xfrm>
        <a:prstGeom prst="rect">
          <a:avLst/>
        </a:prstGeom>
      </xdr:spPr>
    </xdr:pic>
    <xdr:clientData/>
  </xdr:twoCellAnchor>
  <xdr:twoCellAnchor editAs="oneCell">
    <xdr:from>
      <xdr:col>2</xdr:col>
      <xdr:colOff>230160</xdr:colOff>
      <xdr:row>51</xdr:row>
      <xdr:rowOff>352687</xdr:rowOff>
    </xdr:from>
    <xdr:to>
      <xdr:col>3</xdr:col>
      <xdr:colOff>374649</xdr:colOff>
      <xdr:row>53</xdr:row>
      <xdr:rowOff>333375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360" y="31661362"/>
          <a:ext cx="754089" cy="1218938"/>
        </a:xfrm>
        <a:prstGeom prst="rect">
          <a:avLst/>
        </a:prstGeom>
      </xdr:spPr>
    </xdr:pic>
    <xdr:clientData/>
  </xdr:twoCellAnchor>
  <xdr:twoCellAnchor editAs="oneCell">
    <xdr:from>
      <xdr:col>3</xdr:col>
      <xdr:colOff>393996</xdr:colOff>
      <xdr:row>51</xdr:row>
      <xdr:rowOff>342900</xdr:rowOff>
    </xdr:from>
    <xdr:to>
      <xdr:col>4</xdr:col>
      <xdr:colOff>522932</xdr:colOff>
      <xdr:row>53</xdr:row>
      <xdr:rowOff>298449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796" y="31651575"/>
          <a:ext cx="738536" cy="1193799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380999</xdr:colOff>
      <xdr:row>52</xdr:row>
      <xdr:rowOff>357775</xdr:rowOff>
    </xdr:from>
    <xdr:to>
      <xdr:col>6</xdr:col>
      <xdr:colOff>488948</xdr:colOff>
      <xdr:row>54</xdr:row>
      <xdr:rowOff>279398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32285575"/>
          <a:ext cx="717549" cy="1159874"/>
        </a:xfrm>
        <a:prstGeom prst="rect">
          <a:avLst/>
        </a:prstGeom>
      </xdr:spPr>
    </xdr:pic>
    <xdr:clientData/>
  </xdr:twoCellAnchor>
  <xdr:twoCellAnchor editAs="oneCell">
    <xdr:from>
      <xdr:col>6</xdr:col>
      <xdr:colOff>476088</xdr:colOff>
      <xdr:row>52</xdr:row>
      <xdr:rowOff>352426</xdr:rowOff>
    </xdr:from>
    <xdr:to>
      <xdr:col>7</xdr:col>
      <xdr:colOff>599132</xdr:colOff>
      <xdr:row>54</xdr:row>
      <xdr:rowOff>298449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688" y="32280226"/>
          <a:ext cx="732644" cy="118427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476249</xdr:colOff>
      <xdr:row>52</xdr:row>
      <xdr:rowOff>48668</xdr:rowOff>
    </xdr:from>
    <xdr:to>
      <xdr:col>5</xdr:col>
      <xdr:colOff>498474</xdr:colOff>
      <xdr:row>53</xdr:row>
      <xdr:rowOff>450848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9" y="31976468"/>
          <a:ext cx="631825" cy="102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53</xdr:row>
      <xdr:rowOff>314325</xdr:rowOff>
    </xdr:from>
    <xdr:to>
      <xdr:col>1</xdr:col>
      <xdr:colOff>257282</xdr:colOff>
      <xdr:row>55</xdr:row>
      <xdr:rowOff>307975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2861250"/>
          <a:ext cx="762107" cy="12318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53</xdr:row>
      <xdr:rowOff>307191</xdr:rowOff>
    </xdr:from>
    <xdr:to>
      <xdr:col>2</xdr:col>
      <xdr:colOff>428625</xdr:colOff>
      <xdr:row>55</xdr:row>
      <xdr:rowOff>269875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2854116"/>
          <a:ext cx="742950" cy="1200933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53</xdr:row>
      <xdr:rowOff>322544</xdr:rowOff>
    </xdr:from>
    <xdr:to>
      <xdr:col>4</xdr:col>
      <xdr:colOff>3175</xdr:colOff>
      <xdr:row>55</xdr:row>
      <xdr:rowOff>336550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32869469"/>
          <a:ext cx="774700" cy="1252255"/>
        </a:xfrm>
        <a:prstGeom prst="rect">
          <a:avLst/>
        </a:prstGeom>
      </xdr:spPr>
    </xdr:pic>
    <xdr:clientData/>
  </xdr:twoCellAnchor>
  <xdr:twoCellAnchor editAs="oneCell">
    <xdr:from>
      <xdr:col>4</xdr:col>
      <xdr:colOff>199379</xdr:colOff>
      <xdr:row>54</xdr:row>
      <xdr:rowOff>256302</xdr:rowOff>
    </xdr:from>
    <xdr:to>
      <xdr:col>5</xdr:col>
      <xdr:colOff>352425</xdr:colOff>
      <xdr:row>56</xdr:row>
      <xdr:rowOff>250823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779" y="33422352"/>
          <a:ext cx="762646" cy="1232771"/>
        </a:xfrm>
        <a:prstGeom prst="rect">
          <a:avLst/>
        </a:prstGeom>
      </xdr:spPr>
    </xdr:pic>
    <xdr:clientData/>
  </xdr:twoCellAnchor>
  <xdr:twoCellAnchor editAs="oneCell">
    <xdr:from>
      <xdr:col>5</xdr:col>
      <xdr:colOff>223595</xdr:colOff>
      <xdr:row>54</xdr:row>
      <xdr:rowOff>180975</xdr:rowOff>
    </xdr:from>
    <xdr:to>
      <xdr:col>6</xdr:col>
      <xdr:colOff>517524</xdr:colOff>
      <xdr:row>56</xdr:row>
      <xdr:rowOff>403224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1595" y="33347025"/>
          <a:ext cx="903529" cy="1460499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447676</xdr:colOff>
      <xdr:row>54</xdr:row>
      <xdr:rowOff>276225</xdr:rowOff>
    </xdr:from>
    <xdr:to>
      <xdr:col>7</xdr:col>
      <xdr:colOff>582506</xdr:colOff>
      <xdr:row>56</xdr:row>
      <xdr:rowOff>241300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6" y="33442275"/>
          <a:ext cx="744430" cy="1203325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9</xdr:row>
      <xdr:rowOff>922888</xdr:rowOff>
    </xdr:from>
    <xdr:to>
      <xdr:col>6</xdr:col>
      <xdr:colOff>276225</xdr:colOff>
      <xdr:row>11</xdr:row>
      <xdr:rowOff>233633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5847313"/>
          <a:ext cx="952500" cy="133004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8</xdr:row>
      <xdr:rowOff>952500</xdr:rowOff>
    </xdr:from>
    <xdr:to>
      <xdr:col>6</xdr:col>
      <xdr:colOff>574853</xdr:colOff>
      <xdr:row>10</xdr:row>
      <xdr:rowOff>1169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9515475"/>
          <a:ext cx="708203" cy="1106069"/>
        </a:xfrm>
        <a:prstGeom prst="rect">
          <a:avLst/>
        </a:prstGeom>
      </xdr:spPr>
    </xdr:pic>
    <xdr:clientData/>
  </xdr:twoCellAnchor>
  <xdr:twoCellAnchor editAs="oneCell">
    <xdr:from>
      <xdr:col>4</xdr:col>
      <xdr:colOff>254298</xdr:colOff>
      <xdr:row>8</xdr:row>
      <xdr:rowOff>885826</xdr:rowOff>
    </xdr:from>
    <xdr:to>
      <xdr:col>5</xdr:col>
      <xdr:colOff>419100</xdr:colOff>
      <xdr:row>10</xdr:row>
      <xdr:rowOff>37886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698" y="9448801"/>
          <a:ext cx="774402" cy="1209460"/>
        </a:xfrm>
        <a:prstGeom prst="rect">
          <a:avLst/>
        </a:prstGeom>
      </xdr:spPr>
    </xdr:pic>
    <xdr:clientData/>
  </xdr:twoCellAnchor>
  <xdr:twoCellAnchor editAs="oneCell">
    <xdr:from>
      <xdr:col>14</xdr:col>
      <xdr:colOff>631241</xdr:colOff>
      <xdr:row>2</xdr:row>
      <xdr:rowOff>132588</xdr:rowOff>
    </xdr:from>
    <xdr:to>
      <xdr:col>15</xdr:col>
      <xdr:colOff>91110</xdr:colOff>
      <xdr:row>3</xdr:row>
      <xdr:rowOff>140805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0661480" y="894588"/>
          <a:ext cx="702260" cy="389217"/>
        </a:xfrm>
        <a:prstGeom prst="rect">
          <a:avLst/>
        </a:prstGeom>
      </xdr:spPr>
    </xdr:pic>
    <xdr:clientData/>
  </xdr:twoCellAnchor>
  <xdr:twoCellAnchor editAs="oneCell">
    <xdr:from>
      <xdr:col>2</xdr:col>
      <xdr:colOff>91110</xdr:colOff>
      <xdr:row>5</xdr:row>
      <xdr:rowOff>240196</xdr:rowOff>
    </xdr:from>
    <xdr:to>
      <xdr:col>3</xdr:col>
      <xdr:colOff>308283</xdr:colOff>
      <xdr:row>7</xdr:row>
      <xdr:rowOff>265045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936" y="2095500"/>
          <a:ext cx="830086" cy="1341784"/>
        </a:xfrm>
        <a:prstGeom prst="rect">
          <a:avLst/>
        </a:prstGeom>
      </xdr:spPr>
    </xdr:pic>
    <xdr:clientData/>
  </xdr:twoCellAnchor>
  <xdr:twoCellAnchor editAs="oneCell">
    <xdr:from>
      <xdr:col>6</xdr:col>
      <xdr:colOff>530088</xdr:colOff>
      <xdr:row>6</xdr:row>
      <xdr:rowOff>0</xdr:rowOff>
    </xdr:from>
    <xdr:to>
      <xdr:col>8</xdr:col>
      <xdr:colOff>1124</xdr:colOff>
      <xdr:row>7</xdr:row>
      <xdr:rowOff>190500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566" y="2236304"/>
          <a:ext cx="696862" cy="1126435"/>
        </a:xfrm>
        <a:prstGeom prst="rect">
          <a:avLst/>
        </a:prstGeom>
      </xdr:spPr>
    </xdr:pic>
    <xdr:clientData/>
  </xdr:twoCellAnchor>
  <xdr:twoCellAnchor editAs="oneCell">
    <xdr:from>
      <xdr:col>3</xdr:col>
      <xdr:colOff>182217</xdr:colOff>
      <xdr:row>5</xdr:row>
      <xdr:rowOff>333235</xdr:rowOff>
    </xdr:from>
    <xdr:to>
      <xdr:col>4</xdr:col>
      <xdr:colOff>290592</xdr:colOff>
      <xdr:row>7</xdr:row>
      <xdr:rowOff>182218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956" y="2188539"/>
          <a:ext cx="721288" cy="1165918"/>
        </a:xfrm>
        <a:prstGeom prst="rect">
          <a:avLst/>
        </a:prstGeom>
      </xdr:spPr>
    </xdr:pic>
    <xdr:clientData/>
  </xdr:twoCellAnchor>
  <xdr:twoCellAnchor editAs="oneCell">
    <xdr:from>
      <xdr:col>2</xdr:col>
      <xdr:colOff>5893</xdr:colOff>
      <xdr:row>7</xdr:row>
      <xdr:rowOff>0</xdr:rowOff>
    </xdr:from>
    <xdr:to>
      <xdr:col>3</xdr:col>
      <xdr:colOff>180975</xdr:colOff>
      <xdr:row>8</xdr:row>
      <xdr:rowOff>178457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093" y="5153025"/>
          <a:ext cx="784682" cy="959507"/>
        </a:xfrm>
        <a:prstGeom prst="rect">
          <a:avLst/>
        </a:prstGeom>
      </xdr:spPr>
    </xdr:pic>
    <xdr:clientData/>
  </xdr:twoCellAnchor>
  <xdr:twoCellAnchor editAs="oneCell">
    <xdr:from>
      <xdr:col>3</xdr:col>
      <xdr:colOff>130606</xdr:colOff>
      <xdr:row>7</xdr:row>
      <xdr:rowOff>0</xdr:rowOff>
    </xdr:from>
    <xdr:to>
      <xdr:col>4</xdr:col>
      <xdr:colOff>276588</xdr:colOff>
      <xdr:row>8</xdr:row>
      <xdr:rowOff>142874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06" y="5172077"/>
          <a:ext cx="755582" cy="923924"/>
        </a:xfrm>
        <a:prstGeom prst="rect">
          <a:avLst/>
        </a:prstGeom>
      </xdr:spPr>
    </xdr:pic>
    <xdr:clientData/>
  </xdr:twoCellAnchor>
  <xdr:twoCellAnchor editAs="oneCell">
    <xdr:from>
      <xdr:col>4</xdr:col>
      <xdr:colOff>199017</xdr:colOff>
      <xdr:row>7</xdr:row>
      <xdr:rowOff>0</xdr:rowOff>
    </xdr:from>
    <xdr:to>
      <xdr:col>5</xdr:col>
      <xdr:colOff>337210</xdr:colOff>
      <xdr:row>8</xdr:row>
      <xdr:rowOff>133350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417" y="5153025"/>
          <a:ext cx="747793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362678</xdr:colOff>
      <xdr:row>7</xdr:row>
      <xdr:rowOff>0</xdr:rowOff>
    </xdr:from>
    <xdr:to>
      <xdr:col>6</xdr:col>
      <xdr:colOff>428626</xdr:colOff>
      <xdr:row>8</xdr:row>
      <xdr:rowOff>45009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0678" y="5219700"/>
          <a:ext cx="675548" cy="826059"/>
        </a:xfrm>
        <a:prstGeom prst="rect">
          <a:avLst/>
        </a:prstGeom>
      </xdr:spPr>
    </xdr:pic>
    <xdr:clientData/>
  </xdr:twoCellAnchor>
  <xdr:twoCellAnchor editAs="oneCell">
    <xdr:from>
      <xdr:col>6</xdr:col>
      <xdr:colOff>466725</xdr:colOff>
      <xdr:row>7</xdr:row>
      <xdr:rowOff>0</xdr:rowOff>
    </xdr:from>
    <xdr:to>
      <xdr:col>7</xdr:col>
      <xdr:colOff>602175</xdr:colOff>
      <xdr:row>8</xdr:row>
      <xdr:rowOff>129995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5204005"/>
          <a:ext cx="745050" cy="911045"/>
        </a:xfrm>
        <a:prstGeom prst="rect">
          <a:avLst/>
        </a:prstGeom>
      </xdr:spPr>
    </xdr:pic>
    <xdr:clientData/>
  </xdr:twoCellAnchor>
  <xdr:twoCellAnchor editAs="oneCell">
    <xdr:from>
      <xdr:col>0</xdr:col>
      <xdr:colOff>502</xdr:colOff>
      <xdr:row>0</xdr:row>
      <xdr:rowOff>0</xdr:rowOff>
    </xdr:from>
    <xdr:to>
      <xdr:col>7</xdr:col>
      <xdr:colOff>603978</xdr:colOff>
      <xdr:row>6</xdr:row>
      <xdr:rowOff>11019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" y="0"/>
          <a:ext cx="4884713" cy="2236861"/>
        </a:xfrm>
        <a:prstGeom prst="rect">
          <a:avLst/>
        </a:prstGeom>
      </xdr:spPr>
    </xdr:pic>
    <xdr:clientData/>
  </xdr:twoCellAnchor>
  <xdr:twoCellAnchor editAs="oneCell">
    <xdr:from>
      <xdr:col>5</xdr:col>
      <xdr:colOff>306456</xdr:colOff>
      <xdr:row>28</xdr:row>
      <xdr:rowOff>400174</xdr:rowOff>
    </xdr:from>
    <xdr:to>
      <xdr:col>6</xdr:col>
      <xdr:colOff>320812</xdr:colOff>
      <xdr:row>30</xdr:row>
      <xdr:rowOff>22636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021" y="17321544"/>
          <a:ext cx="627269" cy="1013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386391</xdr:rowOff>
    </xdr:from>
    <xdr:to>
      <xdr:col>1</xdr:col>
      <xdr:colOff>33131</xdr:colOff>
      <xdr:row>57</xdr:row>
      <xdr:rowOff>188290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50934"/>
          <a:ext cx="646044" cy="1044291"/>
        </a:xfrm>
        <a:prstGeom prst="rect">
          <a:avLst/>
        </a:prstGeom>
      </xdr:spPr>
    </xdr:pic>
    <xdr:clientData/>
  </xdr:twoCellAnchor>
  <xdr:twoCellAnchor editAs="oneCell">
    <xdr:from>
      <xdr:col>0</xdr:col>
      <xdr:colOff>513523</xdr:colOff>
      <xdr:row>55</xdr:row>
      <xdr:rowOff>399783</xdr:rowOff>
    </xdr:from>
    <xdr:to>
      <xdr:col>1</xdr:col>
      <xdr:colOff>538370</xdr:colOff>
      <xdr:row>57</xdr:row>
      <xdr:rowOff>188291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23" y="34764326"/>
          <a:ext cx="637760" cy="1030900"/>
        </a:xfrm>
        <a:prstGeom prst="rect">
          <a:avLst/>
        </a:prstGeom>
      </xdr:spPr>
    </xdr:pic>
    <xdr:clientData/>
  </xdr:twoCellAnchor>
  <xdr:twoCellAnchor editAs="oneCell">
    <xdr:from>
      <xdr:col>1</xdr:col>
      <xdr:colOff>430695</xdr:colOff>
      <xdr:row>55</xdr:row>
      <xdr:rowOff>372717</xdr:rowOff>
    </xdr:from>
    <xdr:to>
      <xdr:col>2</xdr:col>
      <xdr:colOff>508153</xdr:colOff>
      <xdr:row>57</xdr:row>
      <xdr:rowOff>246268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08" y="34737260"/>
          <a:ext cx="690371" cy="1115943"/>
        </a:xfrm>
        <a:prstGeom prst="rect">
          <a:avLst/>
        </a:prstGeom>
      </xdr:spPr>
    </xdr:pic>
    <xdr:clientData/>
  </xdr:twoCellAnchor>
  <xdr:twoCellAnchor editAs="oneCell">
    <xdr:from>
      <xdr:col>2</xdr:col>
      <xdr:colOff>403882</xdr:colOff>
      <xdr:row>55</xdr:row>
      <xdr:rowOff>347871</xdr:rowOff>
    </xdr:from>
    <xdr:to>
      <xdr:col>3</xdr:col>
      <xdr:colOff>486465</xdr:colOff>
      <xdr:row>57</xdr:row>
      <xdr:rowOff>229705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708" y="34712414"/>
          <a:ext cx="695496" cy="1124226"/>
        </a:xfrm>
        <a:prstGeom prst="rect">
          <a:avLst/>
        </a:prstGeom>
      </xdr:spPr>
    </xdr:pic>
    <xdr:clientData/>
  </xdr:twoCellAnchor>
  <xdr:twoCellAnchor editAs="oneCell">
    <xdr:from>
      <xdr:col>3</xdr:col>
      <xdr:colOff>422413</xdr:colOff>
      <xdr:row>56</xdr:row>
      <xdr:rowOff>617340</xdr:rowOff>
    </xdr:from>
    <xdr:to>
      <xdr:col>4</xdr:col>
      <xdr:colOff>527877</xdr:colOff>
      <xdr:row>58</xdr:row>
      <xdr:rowOff>196574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1152" y="35603079"/>
          <a:ext cx="718377" cy="1161212"/>
        </a:xfrm>
        <a:prstGeom prst="rect">
          <a:avLst/>
        </a:prstGeom>
      </xdr:spPr>
    </xdr:pic>
    <xdr:clientData/>
  </xdr:twoCellAnchor>
  <xdr:twoCellAnchor editAs="oneCell">
    <xdr:from>
      <xdr:col>6</xdr:col>
      <xdr:colOff>456807</xdr:colOff>
      <xdr:row>57</xdr:row>
      <xdr:rowOff>16564</xdr:rowOff>
    </xdr:from>
    <xdr:to>
      <xdr:col>7</xdr:col>
      <xdr:colOff>551004</xdr:colOff>
      <xdr:row>58</xdr:row>
      <xdr:rowOff>198782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4285" y="35623499"/>
          <a:ext cx="70711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403882</xdr:colOff>
      <xdr:row>57</xdr:row>
      <xdr:rowOff>33129</xdr:rowOff>
    </xdr:from>
    <xdr:to>
      <xdr:col>6</xdr:col>
      <xdr:colOff>486464</xdr:colOff>
      <xdr:row>58</xdr:row>
      <xdr:rowOff>196572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447" y="35640064"/>
          <a:ext cx="695495" cy="1124225"/>
        </a:xfrm>
        <a:prstGeom prst="rect">
          <a:avLst/>
        </a:prstGeom>
      </xdr:spPr>
    </xdr:pic>
    <xdr:clientData/>
  </xdr:twoCellAnchor>
  <xdr:twoCellAnchor editAs="oneCell">
    <xdr:from>
      <xdr:col>4</xdr:col>
      <xdr:colOff>438977</xdr:colOff>
      <xdr:row>57</xdr:row>
      <xdr:rowOff>31884</xdr:rowOff>
    </xdr:from>
    <xdr:to>
      <xdr:col>5</xdr:col>
      <xdr:colOff>486463</xdr:colOff>
      <xdr:row>58</xdr:row>
      <xdr:rowOff>138596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629" y="35638819"/>
          <a:ext cx="660399" cy="10674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754961</xdr:rowOff>
    </xdr:from>
    <xdr:to>
      <xdr:col>1</xdr:col>
      <xdr:colOff>0</xdr:colOff>
      <xdr:row>12</xdr:row>
      <xdr:rowOff>262837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59852"/>
          <a:ext cx="612913" cy="1031876"/>
        </a:xfrm>
        <a:prstGeom prst="rect">
          <a:avLst/>
        </a:prstGeom>
      </xdr:spPr>
    </xdr:pic>
    <xdr:clientData/>
  </xdr:twoCellAnchor>
  <xdr:twoCellAnchor editAs="oneCell">
    <xdr:from>
      <xdr:col>1</xdr:col>
      <xdr:colOff>439329</xdr:colOff>
      <xdr:row>10</xdr:row>
      <xdr:rowOff>786848</xdr:rowOff>
    </xdr:from>
    <xdr:to>
      <xdr:col>2</xdr:col>
      <xdr:colOff>445052</xdr:colOff>
      <xdr:row>12</xdr:row>
      <xdr:rowOff>262835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42" y="6791739"/>
          <a:ext cx="618636" cy="999987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314738</xdr:colOff>
      <xdr:row>10</xdr:row>
      <xdr:rowOff>786278</xdr:rowOff>
    </xdr:from>
    <xdr:to>
      <xdr:col>3</xdr:col>
      <xdr:colOff>320814</xdr:colOff>
      <xdr:row>12</xdr:row>
      <xdr:rowOff>262835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564" y="6791169"/>
          <a:ext cx="618989" cy="1000557"/>
        </a:xfrm>
        <a:prstGeom prst="rect">
          <a:avLst/>
        </a:prstGeom>
      </xdr:spPr>
    </xdr:pic>
    <xdr:clientData/>
  </xdr:twoCellAnchor>
  <xdr:twoCellAnchor editAs="oneCell">
    <xdr:from>
      <xdr:col>3</xdr:col>
      <xdr:colOff>215346</xdr:colOff>
      <xdr:row>10</xdr:row>
      <xdr:rowOff>712592</xdr:rowOff>
    </xdr:from>
    <xdr:to>
      <xdr:col>4</xdr:col>
      <xdr:colOff>256759</xdr:colOff>
      <xdr:row>12</xdr:row>
      <xdr:rowOff>246270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085" y="6717483"/>
          <a:ext cx="654326" cy="1057678"/>
        </a:xfrm>
        <a:prstGeom prst="rect">
          <a:avLst/>
        </a:prstGeom>
      </xdr:spPr>
    </xdr:pic>
    <xdr:clientData/>
  </xdr:twoCellAnchor>
  <xdr:twoCellAnchor editAs="oneCell">
    <xdr:from>
      <xdr:col>0</xdr:col>
      <xdr:colOff>513522</xdr:colOff>
      <xdr:row>10</xdr:row>
      <xdr:rowOff>777998</xdr:rowOff>
    </xdr:from>
    <xdr:to>
      <xdr:col>1</xdr:col>
      <xdr:colOff>519596</xdr:colOff>
      <xdr:row>12</xdr:row>
      <xdr:rowOff>254552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22" y="6782889"/>
          <a:ext cx="618987" cy="1000554"/>
        </a:xfrm>
        <a:prstGeom prst="rect">
          <a:avLst/>
        </a:prstGeom>
      </xdr:spPr>
    </xdr:pic>
    <xdr:clientData/>
  </xdr:twoCellAnchor>
  <xdr:twoCellAnchor editAs="oneCell">
    <xdr:from>
      <xdr:col>3</xdr:col>
      <xdr:colOff>405847</xdr:colOff>
      <xdr:row>35</xdr:row>
      <xdr:rowOff>215349</xdr:rowOff>
    </xdr:from>
    <xdr:to>
      <xdr:col>5</xdr:col>
      <xdr:colOff>16410</xdr:colOff>
      <xdr:row>37</xdr:row>
      <xdr:rowOff>264778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586" y="21783262"/>
          <a:ext cx="836389" cy="1291820"/>
        </a:xfrm>
        <a:prstGeom prst="rect">
          <a:avLst/>
        </a:prstGeom>
      </xdr:spPr>
    </xdr:pic>
    <xdr:clientData/>
  </xdr:twoCellAnchor>
  <xdr:twoCellAnchor editAs="oneCell">
    <xdr:from>
      <xdr:col>5</xdr:col>
      <xdr:colOff>157369</xdr:colOff>
      <xdr:row>12</xdr:row>
      <xdr:rowOff>130995</xdr:rowOff>
    </xdr:from>
    <xdr:to>
      <xdr:col>6</xdr:col>
      <xdr:colOff>107673</xdr:colOff>
      <xdr:row>13</xdr:row>
      <xdr:rowOff>22640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934" y="7659886"/>
          <a:ext cx="563217" cy="910406"/>
        </a:xfrm>
        <a:prstGeom prst="rect">
          <a:avLst/>
        </a:prstGeom>
      </xdr:spPr>
    </xdr:pic>
    <xdr:clientData/>
  </xdr:twoCellAnchor>
  <xdr:twoCellAnchor editAs="oneCell">
    <xdr:from>
      <xdr:col>4</xdr:col>
      <xdr:colOff>248478</xdr:colOff>
      <xdr:row>12</xdr:row>
      <xdr:rowOff>132241</xdr:rowOff>
    </xdr:from>
    <xdr:to>
      <xdr:col>5</xdr:col>
      <xdr:colOff>223631</xdr:colOff>
      <xdr:row>13</xdr:row>
      <xdr:rowOff>64052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0130" y="7661132"/>
          <a:ext cx="588066" cy="9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281606</xdr:colOff>
      <xdr:row>12</xdr:row>
      <xdr:rowOff>110285</xdr:rowOff>
    </xdr:from>
    <xdr:to>
      <xdr:col>4</xdr:col>
      <xdr:colOff>295960</xdr:colOff>
      <xdr:row>13</xdr:row>
      <xdr:rowOff>105463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345" y="7639176"/>
          <a:ext cx="627267" cy="1013939"/>
        </a:xfrm>
        <a:prstGeom prst="rect">
          <a:avLst/>
        </a:prstGeom>
      </xdr:spPr>
    </xdr:pic>
    <xdr:clientData/>
  </xdr:twoCellAnchor>
  <xdr:twoCellAnchor editAs="oneCell">
    <xdr:from>
      <xdr:col>6</xdr:col>
      <xdr:colOff>74545</xdr:colOff>
      <xdr:row>12</xdr:row>
      <xdr:rowOff>128780</xdr:rowOff>
    </xdr:from>
    <xdr:to>
      <xdr:col>7</xdr:col>
      <xdr:colOff>72335</xdr:colOff>
      <xdr:row>13</xdr:row>
      <xdr:rowOff>97182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023" y="7657671"/>
          <a:ext cx="610703" cy="987163"/>
        </a:xfrm>
        <a:prstGeom prst="rect">
          <a:avLst/>
        </a:prstGeom>
      </xdr:spPr>
    </xdr:pic>
    <xdr:clientData/>
  </xdr:twoCellAnchor>
  <xdr:twoCellAnchor editAs="oneCell">
    <xdr:from>
      <xdr:col>7</xdr:col>
      <xdr:colOff>24849</xdr:colOff>
      <xdr:row>12</xdr:row>
      <xdr:rowOff>194642</xdr:rowOff>
    </xdr:from>
    <xdr:to>
      <xdr:col>7</xdr:col>
      <xdr:colOff>596348</xdr:colOff>
      <xdr:row>13</xdr:row>
      <xdr:rowOff>33130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5240" y="7723533"/>
          <a:ext cx="571499" cy="857249"/>
        </a:xfrm>
        <a:prstGeom prst="rect">
          <a:avLst/>
        </a:prstGeom>
      </xdr:spPr>
    </xdr:pic>
    <xdr:clientData/>
  </xdr:twoCellAnchor>
  <xdr:twoCellAnchor editAs="oneCell">
    <xdr:from>
      <xdr:col>4</xdr:col>
      <xdr:colOff>604630</xdr:colOff>
      <xdr:row>38</xdr:row>
      <xdr:rowOff>453048</xdr:rowOff>
    </xdr:from>
    <xdr:to>
      <xdr:col>6</xdr:col>
      <xdr:colOff>14355</xdr:colOff>
      <xdr:row>40</xdr:row>
      <xdr:rowOff>237986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6282" y="24903309"/>
          <a:ext cx="635551" cy="10273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</xdr:row>
      <xdr:rowOff>478183</xdr:rowOff>
    </xdr:from>
    <xdr:to>
      <xdr:col>6</xdr:col>
      <xdr:colOff>604630</xdr:colOff>
      <xdr:row>40</xdr:row>
      <xdr:rowOff>213139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7478" y="24928444"/>
          <a:ext cx="604630" cy="977347"/>
        </a:xfrm>
        <a:prstGeom prst="rect">
          <a:avLst/>
        </a:prstGeom>
      </xdr:spPr>
    </xdr:pic>
    <xdr:clientData/>
  </xdr:twoCellAnchor>
  <xdr:twoCellAnchor editAs="oneCell">
    <xdr:from>
      <xdr:col>6</xdr:col>
      <xdr:colOff>588065</xdr:colOff>
      <xdr:row>38</xdr:row>
      <xdr:rowOff>484534</xdr:rowOff>
    </xdr:from>
    <xdr:to>
      <xdr:col>7</xdr:col>
      <xdr:colOff>596348</xdr:colOff>
      <xdr:row>40</xdr:row>
      <xdr:rowOff>246268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543" y="24934795"/>
          <a:ext cx="621196" cy="1004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828261</xdr:rowOff>
    </xdr:from>
    <xdr:to>
      <xdr:col>1</xdr:col>
      <xdr:colOff>124941</xdr:colOff>
      <xdr:row>59</xdr:row>
      <xdr:rowOff>223631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63457"/>
          <a:ext cx="737854" cy="119269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132521</xdr:colOff>
      <xdr:row>57</xdr:row>
      <xdr:rowOff>859066</xdr:rowOff>
    </xdr:from>
    <xdr:to>
      <xdr:col>2</xdr:col>
      <xdr:colOff>231913</xdr:colOff>
      <xdr:row>59</xdr:row>
      <xdr:rowOff>213137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4" y="37294262"/>
          <a:ext cx="712305" cy="1151397"/>
        </a:xfrm>
        <a:prstGeom prst="rect">
          <a:avLst/>
        </a:prstGeom>
      </xdr:spPr>
    </xdr:pic>
    <xdr:clientData/>
  </xdr:twoCellAnchor>
  <xdr:twoCellAnchor editAs="oneCell">
    <xdr:from>
      <xdr:col>2</xdr:col>
      <xdr:colOff>240196</xdr:colOff>
      <xdr:row>57</xdr:row>
      <xdr:rowOff>830363</xdr:rowOff>
    </xdr:from>
    <xdr:to>
      <xdr:col>3</xdr:col>
      <xdr:colOff>422413</xdr:colOff>
      <xdr:row>59</xdr:row>
      <xdr:rowOff>318316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022" y="37265559"/>
          <a:ext cx="795130" cy="1285279"/>
        </a:xfrm>
        <a:prstGeom prst="rect">
          <a:avLst/>
        </a:prstGeom>
      </xdr:spPr>
    </xdr:pic>
    <xdr:clientData/>
  </xdr:twoCellAnchor>
  <xdr:twoCellAnchor editAs="oneCell">
    <xdr:from>
      <xdr:col>5</xdr:col>
      <xdr:colOff>173935</xdr:colOff>
      <xdr:row>58</xdr:row>
      <xdr:rowOff>546429</xdr:rowOff>
    </xdr:from>
    <xdr:to>
      <xdr:col>6</xdr:col>
      <xdr:colOff>369385</xdr:colOff>
      <xdr:row>60</xdr:row>
      <xdr:rowOff>196574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37942407"/>
          <a:ext cx="808363" cy="1306667"/>
        </a:xfrm>
        <a:prstGeom prst="rect">
          <a:avLst/>
        </a:prstGeom>
      </xdr:spPr>
    </xdr:pic>
    <xdr:clientData/>
  </xdr:twoCellAnchor>
  <xdr:twoCellAnchor editAs="oneCell">
    <xdr:from>
      <xdr:col>6</xdr:col>
      <xdr:colOff>323022</xdr:colOff>
      <xdr:row>58</xdr:row>
      <xdr:rowOff>544613</xdr:rowOff>
    </xdr:from>
    <xdr:to>
      <xdr:col>7</xdr:col>
      <xdr:colOff>519594</xdr:colOff>
      <xdr:row>60</xdr:row>
      <xdr:rowOff>196573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37940591"/>
          <a:ext cx="809485" cy="1308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629478</xdr:rowOff>
    </xdr:from>
    <xdr:to>
      <xdr:col>1</xdr:col>
      <xdr:colOff>210683</xdr:colOff>
      <xdr:row>61</xdr:row>
      <xdr:rowOff>403640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62000"/>
          <a:ext cx="823596" cy="1331292"/>
        </a:xfrm>
        <a:prstGeom prst="rect">
          <a:avLst/>
        </a:prstGeom>
      </xdr:spPr>
    </xdr:pic>
    <xdr:clientData/>
  </xdr:twoCellAnchor>
  <xdr:twoCellAnchor editAs="oneCell">
    <xdr:from>
      <xdr:col>1</xdr:col>
      <xdr:colOff>82825</xdr:colOff>
      <xdr:row>59</xdr:row>
      <xdr:rowOff>683771</xdr:rowOff>
    </xdr:from>
    <xdr:to>
      <xdr:col>2</xdr:col>
      <xdr:colOff>265044</xdr:colOff>
      <xdr:row>61</xdr:row>
      <xdr:rowOff>411923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8" y="38916293"/>
          <a:ext cx="795132" cy="1285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198783</xdr:colOff>
      <xdr:row>59</xdr:row>
      <xdr:rowOff>720760</xdr:rowOff>
    </xdr:from>
    <xdr:to>
      <xdr:col>3</xdr:col>
      <xdr:colOff>347870</xdr:colOff>
      <xdr:row>61</xdr:row>
      <xdr:rowOff>395356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09" y="38953282"/>
          <a:ext cx="762000" cy="1231726"/>
        </a:xfrm>
        <a:prstGeom prst="rect">
          <a:avLst/>
        </a:prstGeom>
      </xdr:spPr>
    </xdr:pic>
    <xdr:clientData/>
  </xdr:twoCellAnchor>
  <xdr:twoCellAnchor editAs="oneCell">
    <xdr:from>
      <xdr:col>5</xdr:col>
      <xdr:colOff>273326</xdr:colOff>
      <xdr:row>60</xdr:row>
      <xdr:rowOff>538370</xdr:rowOff>
    </xdr:from>
    <xdr:to>
      <xdr:col>6</xdr:col>
      <xdr:colOff>371281</xdr:colOff>
      <xdr:row>62</xdr:row>
      <xdr:rowOff>237986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1" y="39590870"/>
          <a:ext cx="710868" cy="114907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60</xdr:row>
      <xdr:rowOff>528611</xdr:rowOff>
    </xdr:from>
    <xdr:to>
      <xdr:col>7</xdr:col>
      <xdr:colOff>525982</xdr:colOff>
      <xdr:row>62</xdr:row>
      <xdr:rowOff>304245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478" y="39581111"/>
          <a:ext cx="757895" cy="1225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"/>
  <sheetViews>
    <sheetView tabSelected="1" topLeftCell="A58" zoomScale="115" zoomScaleNormal="115" workbookViewId="0">
      <selection activeCell="P60" sqref="P60 N60"/>
    </sheetView>
  </sheetViews>
  <sheetFormatPr defaultRowHeight="15" x14ac:dyDescent="0.25"/>
  <cols>
    <col min="9" max="9" width="13.7109375" customWidth="1"/>
    <col min="10" max="10" width="17.85546875" customWidth="1"/>
    <col min="11" max="11" width="16.5703125" customWidth="1"/>
    <col min="12" max="12" width="6.85546875" customWidth="1"/>
    <col min="13" max="13" width="9.7109375" customWidth="1"/>
    <col min="14" max="14" width="7.7109375" customWidth="1"/>
    <col min="15" max="15" width="18.5703125" customWidth="1"/>
    <col min="16" max="16" width="9.5703125" customWidth="1"/>
    <col min="17" max="17" width="10" customWidth="1"/>
    <col min="18" max="18" width="17.85546875" bestFit="1" customWidth="1"/>
  </cols>
  <sheetData>
    <row r="1" spans="1:24" ht="30" customHeight="1" x14ac:dyDescent="0.25">
      <c r="A1" s="7"/>
      <c r="B1" s="7"/>
      <c r="C1" s="7"/>
      <c r="D1" s="7"/>
      <c r="E1" s="7"/>
      <c r="F1" s="7"/>
      <c r="G1" s="7"/>
      <c r="H1" s="7"/>
      <c r="I1" s="64" t="s">
        <v>0</v>
      </c>
      <c r="J1" s="64"/>
      <c r="K1" s="64"/>
      <c r="L1" s="64"/>
      <c r="M1" s="64"/>
      <c r="N1" s="64"/>
      <c r="O1" s="64"/>
      <c r="P1" s="64"/>
      <c r="Q1" s="64"/>
      <c r="R1" s="65"/>
      <c r="S1" s="1"/>
      <c r="T1" s="1"/>
      <c r="U1" s="2"/>
      <c r="V1" s="2"/>
      <c r="W1" s="2"/>
    </row>
    <row r="2" spans="1:24" ht="30" customHeight="1" x14ac:dyDescent="0.25">
      <c r="A2" s="7"/>
      <c r="B2" s="7"/>
      <c r="C2" s="7"/>
      <c r="D2" s="7"/>
      <c r="E2" s="7"/>
      <c r="F2" s="7"/>
      <c r="G2" s="7"/>
      <c r="H2" s="7"/>
      <c r="I2" s="64"/>
      <c r="J2" s="64"/>
      <c r="K2" s="64"/>
      <c r="L2" s="64"/>
      <c r="M2" s="64"/>
      <c r="N2" s="64"/>
      <c r="O2" s="64"/>
      <c r="P2" s="64"/>
      <c r="Q2" s="64"/>
      <c r="R2" s="65"/>
      <c r="S2" s="1"/>
      <c r="T2" s="1"/>
      <c r="U2" s="2"/>
      <c r="V2" s="2"/>
      <c r="W2" s="2"/>
    </row>
    <row r="3" spans="1:24" ht="30" customHeight="1" thickBot="1" x14ac:dyDescent="0.3">
      <c r="A3" s="7"/>
      <c r="B3" s="7"/>
      <c r="C3" s="7"/>
      <c r="D3" s="7"/>
      <c r="E3" s="7"/>
      <c r="F3" s="7"/>
      <c r="G3" s="7"/>
      <c r="H3" s="7"/>
      <c r="I3" s="60" t="s">
        <v>163</v>
      </c>
      <c r="J3" s="50"/>
      <c r="K3" s="50"/>
      <c r="L3" s="50"/>
      <c r="M3" s="50"/>
      <c r="N3" s="50"/>
      <c r="O3" s="50"/>
      <c r="P3" s="50"/>
      <c r="Q3" s="50"/>
      <c r="R3" s="51"/>
      <c r="S3" s="1"/>
      <c r="T3" s="1"/>
      <c r="U3" s="2"/>
      <c r="V3" s="2"/>
      <c r="W3" s="2"/>
    </row>
    <row r="4" spans="1:24" ht="27.75" customHeight="1" thickTop="1" thickBot="1" x14ac:dyDescent="0.3">
      <c r="A4" s="7"/>
      <c r="B4" s="7"/>
      <c r="C4" s="7"/>
      <c r="D4" s="7"/>
      <c r="E4" s="7"/>
      <c r="F4" s="7"/>
      <c r="G4" s="7"/>
      <c r="H4" s="7"/>
      <c r="I4" s="70" t="s">
        <v>43</v>
      </c>
      <c r="J4" s="70"/>
      <c r="K4" s="70"/>
      <c r="L4" s="70"/>
      <c r="M4" s="70"/>
      <c r="N4" s="70"/>
      <c r="O4" s="66" t="s">
        <v>44</v>
      </c>
      <c r="P4" s="67"/>
      <c r="Q4" s="71" t="s">
        <v>45</v>
      </c>
      <c r="R4" s="72"/>
      <c r="S4" s="1"/>
      <c r="T4" s="1"/>
      <c r="U4" s="2"/>
      <c r="V4" s="2"/>
      <c r="W4" s="2"/>
    </row>
    <row r="5" spans="1:24" ht="27.75" customHeight="1" thickTop="1" x14ac:dyDescent="0.25">
      <c r="A5" s="7"/>
      <c r="B5" s="7"/>
      <c r="C5" s="7"/>
      <c r="D5" s="7"/>
      <c r="E5" s="7"/>
      <c r="F5" s="7"/>
      <c r="G5" s="7"/>
      <c r="H5" s="7"/>
      <c r="I5" s="78" t="s">
        <v>1</v>
      </c>
      <c r="J5" s="78" t="s">
        <v>4</v>
      </c>
      <c r="K5" s="78" t="s">
        <v>2</v>
      </c>
      <c r="L5" s="68" t="s">
        <v>42</v>
      </c>
      <c r="M5" s="68" t="s">
        <v>37</v>
      </c>
      <c r="N5" s="77" t="s">
        <v>38</v>
      </c>
      <c r="O5" s="80" t="s">
        <v>48</v>
      </c>
      <c r="P5" s="73" t="s">
        <v>36</v>
      </c>
      <c r="Q5" s="77" t="s">
        <v>46</v>
      </c>
      <c r="R5" s="75" t="s">
        <v>39</v>
      </c>
      <c r="S5" s="1"/>
      <c r="T5" s="1"/>
      <c r="U5" s="2"/>
      <c r="V5" s="2"/>
      <c r="W5" s="2"/>
    </row>
    <row r="6" spans="1:24" ht="30" customHeight="1" thickBot="1" x14ac:dyDescent="0.3">
      <c r="A6" s="7"/>
      <c r="B6" s="7"/>
      <c r="C6" s="7"/>
      <c r="D6" s="7"/>
      <c r="E6" s="7"/>
      <c r="F6" s="7"/>
      <c r="G6" s="7"/>
      <c r="H6" s="7"/>
      <c r="I6" s="79"/>
      <c r="J6" s="79"/>
      <c r="K6" s="79"/>
      <c r="L6" s="69"/>
      <c r="M6" s="69"/>
      <c r="N6" s="69"/>
      <c r="O6" s="81"/>
      <c r="P6" s="74"/>
      <c r="Q6" s="69"/>
      <c r="R6" s="76"/>
      <c r="S6" s="2"/>
      <c r="T6" s="2"/>
      <c r="U6" s="2"/>
      <c r="V6" s="2"/>
      <c r="W6" s="2"/>
    </row>
    <row r="7" spans="1:24" ht="73.5" customHeight="1" thickBot="1" x14ac:dyDescent="0.3">
      <c r="A7" s="8"/>
      <c r="B7" s="8"/>
      <c r="C7" s="8"/>
      <c r="D7" s="8"/>
      <c r="E7" s="8"/>
      <c r="F7" s="8"/>
      <c r="G7" s="8"/>
      <c r="H7" s="8"/>
      <c r="I7" s="22" t="s">
        <v>10</v>
      </c>
      <c r="J7" s="11" t="s">
        <v>12</v>
      </c>
      <c r="K7" s="12" t="s">
        <v>11</v>
      </c>
      <c r="L7" s="13">
        <v>250</v>
      </c>
      <c r="M7" s="12">
        <v>6</v>
      </c>
      <c r="N7" s="14">
        <f>6*0.235</f>
        <v>1.41</v>
      </c>
      <c r="O7" s="52" t="s">
        <v>165</v>
      </c>
      <c r="P7" s="53">
        <v>0</v>
      </c>
      <c r="Q7" s="14">
        <f>P7*N7</f>
        <v>0</v>
      </c>
      <c r="R7" s="15">
        <f>L7*M7*P7</f>
        <v>0</v>
      </c>
      <c r="S7" s="2"/>
      <c r="T7" s="2"/>
      <c r="U7" s="2"/>
      <c r="V7" s="2"/>
      <c r="W7" s="2"/>
    </row>
    <row r="8" spans="1:24" ht="61.5" customHeight="1" thickBot="1" x14ac:dyDescent="0.3">
      <c r="A8" s="8"/>
      <c r="B8" s="8"/>
      <c r="C8" s="8"/>
      <c r="D8" s="8"/>
      <c r="E8" s="8"/>
      <c r="F8" s="8"/>
      <c r="G8" s="8"/>
      <c r="H8" s="9"/>
      <c r="I8" s="16" t="s">
        <v>7</v>
      </c>
      <c r="J8" s="17" t="s">
        <v>13</v>
      </c>
      <c r="K8" s="18" t="s">
        <v>9</v>
      </c>
      <c r="L8" s="19">
        <v>350</v>
      </c>
      <c r="M8" s="18">
        <v>4</v>
      </c>
      <c r="N8" s="20">
        <f>4*0.2</f>
        <v>0.8</v>
      </c>
      <c r="O8" s="54" t="s">
        <v>8</v>
      </c>
      <c r="P8" s="57">
        <v>0</v>
      </c>
      <c r="Q8" s="20">
        <f t="shared" ref="Q8:Q63" si="0">P8*N8</f>
        <v>0</v>
      </c>
      <c r="R8" s="21">
        <f t="shared" ref="R8:R63" si="1">L8*M8*P8</f>
        <v>0</v>
      </c>
      <c r="S8" s="2"/>
      <c r="T8" s="2"/>
      <c r="U8" s="2"/>
      <c r="V8" s="2"/>
      <c r="W8" s="2"/>
    </row>
    <row r="9" spans="1:24" ht="77.25" customHeight="1" thickBot="1" x14ac:dyDescent="0.3">
      <c r="A9" s="8"/>
      <c r="B9" s="8"/>
      <c r="C9" s="8"/>
      <c r="D9" s="8"/>
      <c r="E9" s="8"/>
      <c r="F9" s="8"/>
      <c r="G9" s="8"/>
      <c r="H9" s="9"/>
      <c r="I9" s="10" t="s">
        <v>14</v>
      </c>
      <c r="J9" s="11" t="s">
        <v>15</v>
      </c>
      <c r="K9" s="12" t="s">
        <v>3</v>
      </c>
      <c r="L9" s="13">
        <v>200</v>
      </c>
      <c r="M9" s="12">
        <v>5</v>
      </c>
      <c r="N9" s="14">
        <f>5*0.24</f>
        <v>1.2</v>
      </c>
      <c r="O9" s="52" t="s">
        <v>49</v>
      </c>
      <c r="P9" s="53">
        <v>0</v>
      </c>
      <c r="Q9" s="14">
        <f t="shared" si="0"/>
        <v>0</v>
      </c>
      <c r="R9" s="15">
        <f t="shared" si="1"/>
        <v>0</v>
      </c>
      <c r="S9" s="2"/>
      <c r="T9" s="2"/>
      <c r="U9" s="2"/>
      <c r="V9" s="2"/>
      <c r="W9" s="2"/>
    </row>
    <row r="10" spans="1:24" ht="84.75" customHeight="1" thickBot="1" x14ac:dyDescent="0.3">
      <c r="A10" s="8"/>
      <c r="B10" s="8"/>
      <c r="C10" s="8"/>
      <c r="D10" s="8"/>
      <c r="E10" s="8"/>
      <c r="F10" s="8"/>
      <c r="G10" s="8"/>
      <c r="H10" s="9"/>
      <c r="I10" s="16" t="s">
        <v>16</v>
      </c>
      <c r="J10" s="17" t="s">
        <v>17</v>
      </c>
      <c r="K10" s="18" t="s">
        <v>18</v>
      </c>
      <c r="L10" s="19">
        <v>400</v>
      </c>
      <c r="M10" s="18">
        <v>4</v>
      </c>
      <c r="N10" s="20">
        <f>4*0.175</f>
        <v>0.7</v>
      </c>
      <c r="O10" s="54" t="s">
        <v>19</v>
      </c>
      <c r="P10" s="57">
        <v>0</v>
      </c>
      <c r="Q10" s="20">
        <f t="shared" si="0"/>
        <v>0</v>
      </c>
      <c r="R10" s="21">
        <f t="shared" si="1"/>
        <v>0</v>
      </c>
      <c r="S10" s="2"/>
      <c r="T10" s="2"/>
      <c r="U10" s="2"/>
      <c r="V10" s="2"/>
      <c r="W10" s="2"/>
    </row>
    <row r="11" spans="1:24" ht="74.25" customHeight="1" thickBot="1" x14ac:dyDescent="0.3">
      <c r="A11" s="8"/>
      <c r="B11" s="8"/>
      <c r="C11" s="8"/>
      <c r="D11" s="8"/>
      <c r="E11" s="8"/>
      <c r="F11" s="8"/>
      <c r="G11" s="8"/>
      <c r="H11" s="9"/>
      <c r="I11" s="22" t="s">
        <v>20</v>
      </c>
      <c r="J11" s="11" t="s">
        <v>5</v>
      </c>
      <c r="K11" s="12" t="s">
        <v>3</v>
      </c>
      <c r="L11" s="13">
        <v>450</v>
      </c>
      <c r="M11" s="12">
        <v>5</v>
      </c>
      <c r="N11" s="14">
        <f>5*0.24</f>
        <v>1.2</v>
      </c>
      <c r="O11" s="52" t="s">
        <v>161</v>
      </c>
      <c r="P11" s="53">
        <v>0</v>
      </c>
      <c r="Q11" s="14">
        <f t="shared" si="0"/>
        <v>0</v>
      </c>
      <c r="R11" s="15">
        <f t="shared" si="1"/>
        <v>0</v>
      </c>
      <c r="S11" s="2"/>
      <c r="T11" s="2"/>
      <c r="U11" s="2"/>
      <c r="V11" s="2"/>
      <c r="W11" s="2"/>
    </row>
    <row r="12" spans="1:24" ht="45.75" thickBot="1" x14ac:dyDescent="0.3">
      <c r="A12" s="8"/>
      <c r="B12" s="8"/>
      <c r="C12" s="8"/>
      <c r="D12" s="8"/>
      <c r="E12" s="8"/>
      <c r="F12" s="8"/>
      <c r="G12" s="8"/>
      <c r="H12" s="9"/>
      <c r="I12" s="23" t="s">
        <v>181</v>
      </c>
      <c r="J12" s="17" t="s">
        <v>22</v>
      </c>
      <c r="K12" s="18" t="s">
        <v>23</v>
      </c>
      <c r="L12" s="19">
        <v>220</v>
      </c>
      <c r="M12" s="18">
        <v>4</v>
      </c>
      <c r="N12" s="20">
        <f>4*0.12</f>
        <v>0.48</v>
      </c>
      <c r="O12" s="54" t="s">
        <v>182</v>
      </c>
      <c r="P12" s="57">
        <v>0</v>
      </c>
      <c r="Q12" s="20">
        <f t="shared" si="0"/>
        <v>0</v>
      </c>
      <c r="R12" s="21">
        <f t="shared" si="1"/>
        <v>0</v>
      </c>
      <c r="S12" s="3"/>
      <c r="T12" s="3"/>
      <c r="U12" s="3"/>
      <c r="V12" s="3"/>
      <c r="W12" s="3"/>
      <c r="X12" s="3"/>
    </row>
    <row r="13" spans="1:24" ht="80.25" customHeight="1" thickBot="1" x14ac:dyDescent="0.3">
      <c r="A13" s="8"/>
      <c r="B13" s="8"/>
      <c r="C13" s="8"/>
      <c r="D13" s="8"/>
      <c r="E13" s="8"/>
      <c r="F13" s="8"/>
      <c r="G13" s="8"/>
      <c r="H13" s="9"/>
      <c r="I13" s="23" t="s">
        <v>185</v>
      </c>
      <c r="J13" s="17" t="s">
        <v>22</v>
      </c>
      <c r="K13" s="18" t="s">
        <v>23</v>
      </c>
      <c r="L13" s="19">
        <v>220</v>
      </c>
      <c r="M13" s="18">
        <v>4</v>
      </c>
      <c r="N13" s="20">
        <f>4*0.12</f>
        <v>0.48</v>
      </c>
      <c r="O13" s="54" t="s">
        <v>184</v>
      </c>
      <c r="P13" s="57">
        <v>0</v>
      </c>
      <c r="Q13" s="20">
        <f t="shared" ref="Q13" si="2">P13*N13</f>
        <v>0</v>
      </c>
      <c r="R13" s="21">
        <f t="shared" ref="R13" si="3">L13*M13*P13</f>
        <v>0</v>
      </c>
      <c r="S13" s="3"/>
      <c r="T13" s="3"/>
      <c r="U13" s="3"/>
      <c r="V13" s="3"/>
      <c r="W13" s="3"/>
      <c r="X13" s="3"/>
    </row>
    <row r="14" spans="1:24" ht="57.75" customHeight="1" thickBot="1" x14ac:dyDescent="0.3">
      <c r="A14" s="8"/>
      <c r="B14" s="8"/>
      <c r="C14" s="8"/>
      <c r="D14" s="8"/>
      <c r="E14" s="8"/>
      <c r="F14" s="8"/>
      <c r="G14" s="8"/>
      <c r="H14" s="9"/>
      <c r="I14" s="10" t="s">
        <v>24</v>
      </c>
      <c r="J14" s="11" t="s">
        <v>21</v>
      </c>
      <c r="K14" s="12" t="s">
        <v>6</v>
      </c>
      <c r="L14" s="13">
        <v>170</v>
      </c>
      <c r="M14" s="12">
        <v>4</v>
      </c>
      <c r="N14" s="14">
        <f>4*0.1</f>
        <v>0.4</v>
      </c>
      <c r="O14" s="52" t="s">
        <v>25</v>
      </c>
      <c r="P14" s="53">
        <v>0</v>
      </c>
      <c r="Q14" s="14">
        <f t="shared" si="0"/>
        <v>0</v>
      </c>
      <c r="R14" s="15">
        <f t="shared" si="1"/>
        <v>0</v>
      </c>
      <c r="S14" s="3"/>
      <c r="T14" s="3"/>
      <c r="U14" s="3"/>
      <c r="V14" s="3"/>
      <c r="W14" s="3"/>
      <c r="X14" s="3"/>
    </row>
    <row r="15" spans="1:24" ht="45.75" customHeight="1" thickBot="1" x14ac:dyDescent="0.3">
      <c r="A15" s="8"/>
      <c r="B15" s="8"/>
      <c r="C15" s="8"/>
      <c r="D15" s="8"/>
      <c r="E15" s="8"/>
      <c r="F15" s="8"/>
      <c r="G15" s="8"/>
      <c r="H15" s="9"/>
      <c r="I15" s="16" t="s">
        <v>26</v>
      </c>
      <c r="J15" s="17" t="s">
        <v>27</v>
      </c>
      <c r="K15" s="18" t="s">
        <v>6</v>
      </c>
      <c r="L15" s="19">
        <v>200</v>
      </c>
      <c r="M15" s="18">
        <v>4</v>
      </c>
      <c r="N15" s="20">
        <f>4*0.1</f>
        <v>0.4</v>
      </c>
      <c r="O15" s="54" t="s">
        <v>173</v>
      </c>
      <c r="P15" s="57">
        <v>0</v>
      </c>
      <c r="Q15" s="20">
        <f t="shared" si="0"/>
        <v>0</v>
      </c>
      <c r="R15" s="21">
        <f t="shared" si="1"/>
        <v>0</v>
      </c>
      <c r="S15" s="3"/>
      <c r="T15" s="3"/>
      <c r="U15" s="3"/>
      <c r="V15" s="3"/>
      <c r="W15" s="3"/>
      <c r="X15" s="3"/>
    </row>
    <row r="16" spans="1:24" ht="48.75" customHeight="1" thickBot="1" x14ac:dyDescent="0.3">
      <c r="A16" s="8"/>
      <c r="B16" s="8"/>
      <c r="C16" s="8"/>
      <c r="D16" s="8"/>
      <c r="E16" s="8"/>
      <c r="F16" s="8"/>
      <c r="G16" s="8"/>
      <c r="H16" s="9"/>
      <c r="I16" s="10" t="s">
        <v>28</v>
      </c>
      <c r="J16" s="11" t="s">
        <v>29</v>
      </c>
      <c r="K16" s="12" t="s">
        <v>23</v>
      </c>
      <c r="L16" s="13">
        <v>250</v>
      </c>
      <c r="M16" s="12">
        <v>4</v>
      </c>
      <c r="N16" s="14">
        <f>4*0.11</f>
        <v>0.44</v>
      </c>
      <c r="O16" s="52" t="s">
        <v>30</v>
      </c>
      <c r="P16" s="53">
        <v>0</v>
      </c>
      <c r="Q16" s="14">
        <f t="shared" si="0"/>
        <v>0</v>
      </c>
      <c r="R16" s="15">
        <f t="shared" si="1"/>
        <v>0</v>
      </c>
      <c r="S16" s="3"/>
      <c r="T16" s="3"/>
      <c r="U16" s="3"/>
      <c r="V16" s="3"/>
      <c r="W16" s="3"/>
      <c r="X16" s="3"/>
    </row>
    <row r="17" spans="1:24" ht="48.75" customHeight="1" thickBot="1" x14ac:dyDescent="0.3">
      <c r="A17" s="8"/>
      <c r="B17" s="8"/>
      <c r="C17" s="8"/>
      <c r="D17" s="8"/>
      <c r="E17" s="8"/>
      <c r="F17" s="8"/>
      <c r="G17" s="8"/>
      <c r="H17" s="9"/>
      <c r="I17" s="23" t="s">
        <v>114</v>
      </c>
      <c r="J17" s="17" t="s">
        <v>116</v>
      </c>
      <c r="K17" s="18" t="s">
        <v>6</v>
      </c>
      <c r="L17" s="19">
        <v>260</v>
      </c>
      <c r="M17" s="18">
        <v>4</v>
      </c>
      <c r="N17" s="20">
        <v>0.4</v>
      </c>
      <c r="O17" s="54" t="s">
        <v>115</v>
      </c>
      <c r="P17" s="57">
        <v>0</v>
      </c>
      <c r="Q17" s="20">
        <f t="shared" ref="Q17:Q18" si="4">P17*N17</f>
        <v>0</v>
      </c>
      <c r="R17" s="21">
        <f t="shared" ref="R17:R18" si="5">L17*M17*P17</f>
        <v>0</v>
      </c>
      <c r="S17" s="3"/>
      <c r="T17" s="3"/>
      <c r="U17" s="3"/>
      <c r="V17" s="3"/>
      <c r="W17" s="3"/>
      <c r="X17" s="3"/>
    </row>
    <row r="18" spans="1:24" ht="48.75" customHeight="1" thickBot="1" x14ac:dyDescent="0.3">
      <c r="A18" s="8"/>
      <c r="B18" s="8"/>
      <c r="C18" s="8"/>
      <c r="D18" s="8"/>
      <c r="E18" s="8"/>
      <c r="F18" s="8"/>
      <c r="G18" s="8"/>
      <c r="H18" s="9"/>
      <c r="I18" s="22" t="s">
        <v>65</v>
      </c>
      <c r="J18" s="11" t="s">
        <v>51</v>
      </c>
      <c r="K18" s="12" t="s">
        <v>55</v>
      </c>
      <c r="L18" s="13">
        <v>280</v>
      </c>
      <c r="M18" s="12">
        <v>5</v>
      </c>
      <c r="N18" s="14">
        <v>0.5</v>
      </c>
      <c r="O18" s="52" t="s">
        <v>52</v>
      </c>
      <c r="P18" s="53">
        <v>0</v>
      </c>
      <c r="Q18" s="14">
        <f t="shared" si="4"/>
        <v>0</v>
      </c>
      <c r="R18" s="15">
        <f t="shared" si="5"/>
        <v>0</v>
      </c>
      <c r="S18" s="3"/>
      <c r="T18" s="3"/>
      <c r="U18" s="3"/>
      <c r="V18" s="3"/>
      <c r="W18" s="3"/>
      <c r="X18" s="3"/>
    </row>
    <row r="19" spans="1:24" ht="48.75" customHeight="1" thickBot="1" x14ac:dyDescent="0.3">
      <c r="A19" s="8"/>
      <c r="B19" s="8"/>
      <c r="C19" s="8"/>
      <c r="D19" s="8"/>
      <c r="E19" s="8"/>
      <c r="F19" s="8"/>
      <c r="G19" s="8"/>
      <c r="H19" s="9"/>
      <c r="I19" s="23" t="s">
        <v>53</v>
      </c>
      <c r="J19" s="17" t="s">
        <v>54</v>
      </c>
      <c r="K19" s="18" t="s">
        <v>56</v>
      </c>
      <c r="L19" s="19">
        <v>280</v>
      </c>
      <c r="M19" s="18">
        <v>5</v>
      </c>
      <c r="N19" s="20">
        <v>0.5</v>
      </c>
      <c r="O19" s="54" t="s">
        <v>57</v>
      </c>
      <c r="P19" s="57">
        <v>0</v>
      </c>
      <c r="Q19" s="20">
        <f t="shared" ref="Q19:Q20" si="6">P19*N19</f>
        <v>0</v>
      </c>
      <c r="R19" s="21">
        <f t="shared" ref="R19:R20" si="7">L19*M19*P19</f>
        <v>0</v>
      </c>
      <c r="S19" s="3"/>
      <c r="T19" s="3"/>
      <c r="U19" s="3"/>
      <c r="V19" s="3"/>
      <c r="W19" s="3"/>
      <c r="X19" s="3"/>
    </row>
    <row r="20" spans="1:24" ht="48.75" customHeight="1" thickBot="1" x14ac:dyDescent="0.3">
      <c r="A20" s="8"/>
      <c r="B20" s="8"/>
      <c r="C20" s="8"/>
      <c r="D20" s="8"/>
      <c r="E20" s="8"/>
      <c r="F20" s="8"/>
      <c r="G20" s="8"/>
      <c r="H20" s="9"/>
      <c r="I20" s="22" t="s">
        <v>64</v>
      </c>
      <c r="J20" s="11" t="s">
        <v>59</v>
      </c>
      <c r="K20" s="12" t="s">
        <v>50</v>
      </c>
      <c r="L20" s="13">
        <v>280</v>
      </c>
      <c r="M20" s="12">
        <v>4</v>
      </c>
      <c r="N20" s="14">
        <v>0.5</v>
      </c>
      <c r="O20" s="52" t="s">
        <v>58</v>
      </c>
      <c r="P20" s="53">
        <v>0</v>
      </c>
      <c r="Q20" s="14">
        <f t="shared" si="6"/>
        <v>0</v>
      </c>
      <c r="R20" s="15">
        <f t="shared" si="7"/>
        <v>0</v>
      </c>
      <c r="S20" s="3"/>
      <c r="T20" s="3"/>
      <c r="U20" s="3"/>
      <c r="V20" s="3"/>
      <c r="W20" s="3"/>
      <c r="X20" s="3"/>
    </row>
    <row r="21" spans="1:24" ht="48.75" customHeight="1" thickBot="1" x14ac:dyDescent="0.3">
      <c r="A21" s="8"/>
      <c r="B21" s="8"/>
      <c r="C21" s="8"/>
      <c r="D21" s="8"/>
      <c r="E21" s="8"/>
      <c r="F21" s="8"/>
      <c r="G21" s="8"/>
      <c r="H21" s="9"/>
      <c r="I21" s="23" t="s">
        <v>63</v>
      </c>
      <c r="J21" s="17" t="s">
        <v>60</v>
      </c>
      <c r="K21" s="18" t="s">
        <v>6</v>
      </c>
      <c r="L21" s="19">
        <v>330</v>
      </c>
      <c r="M21" s="18">
        <v>4</v>
      </c>
      <c r="N21" s="20">
        <v>0.8</v>
      </c>
      <c r="O21" s="54" t="s">
        <v>61</v>
      </c>
      <c r="P21" s="57">
        <v>0</v>
      </c>
      <c r="Q21" s="20">
        <f t="shared" ref="Q21:Q22" si="8">P21*N21</f>
        <v>0</v>
      </c>
      <c r="R21" s="21">
        <f t="shared" ref="R21:R22" si="9">L21*M21*P21</f>
        <v>0</v>
      </c>
      <c r="S21" s="3"/>
      <c r="T21" s="3"/>
      <c r="U21" s="3"/>
      <c r="V21" s="3"/>
      <c r="W21" s="3"/>
      <c r="X21" s="3"/>
    </row>
    <row r="22" spans="1:24" ht="48.75" customHeight="1" thickBot="1" x14ac:dyDescent="0.3">
      <c r="A22" s="8"/>
      <c r="B22" s="8"/>
      <c r="C22" s="8"/>
      <c r="D22" s="8"/>
      <c r="E22" s="8"/>
      <c r="F22" s="8"/>
      <c r="G22" s="8"/>
      <c r="H22" s="9"/>
      <c r="I22" s="22" t="s">
        <v>62</v>
      </c>
      <c r="J22" s="11" t="s">
        <v>67</v>
      </c>
      <c r="K22" s="12" t="s">
        <v>50</v>
      </c>
      <c r="L22" s="13">
        <v>280</v>
      </c>
      <c r="M22" s="12">
        <v>4</v>
      </c>
      <c r="N22" s="14">
        <v>0.4</v>
      </c>
      <c r="O22" s="52" t="s">
        <v>66</v>
      </c>
      <c r="P22" s="53">
        <v>0</v>
      </c>
      <c r="Q22" s="14">
        <f t="shared" si="8"/>
        <v>0</v>
      </c>
      <c r="R22" s="15">
        <f t="shared" si="9"/>
        <v>0</v>
      </c>
      <c r="S22" s="3"/>
      <c r="T22" s="3"/>
      <c r="U22" s="3"/>
      <c r="V22" s="3"/>
      <c r="W22" s="3"/>
      <c r="X22" s="3"/>
    </row>
    <row r="23" spans="1:24" ht="48.75" customHeight="1" thickBot="1" x14ac:dyDescent="0.3">
      <c r="A23" s="8"/>
      <c r="B23" s="8"/>
      <c r="C23" s="8"/>
      <c r="D23" s="8"/>
      <c r="E23" s="8"/>
      <c r="F23" s="8"/>
      <c r="G23" s="8"/>
      <c r="H23" s="9"/>
      <c r="I23" s="23" t="s">
        <v>68</v>
      </c>
      <c r="J23" s="17" t="s">
        <v>69</v>
      </c>
      <c r="K23" s="18" t="s">
        <v>6</v>
      </c>
      <c r="L23" s="19">
        <v>300</v>
      </c>
      <c r="M23" s="18">
        <v>4</v>
      </c>
      <c r="N23" s="20">
        <v>0.8</v>
      </c>
      <c r="O23" s="54" t="s">
        <v>70</v>
      </c>
      <c r="P23" s="57">
        <v>0</v>
      </c>
      <c r="Q23" s="20">
        <f t="shared" ref="Q23:Q24" si="10">P23*N23</f>
        <v>0</v>
      </c>
      <c r="R23" s="21">
        <f t="shared" ref="R23:R24" si="11">L23*M23*P23</f>
        <v>0</v>
      </c>
      <c r="S23" s="3"/>
      <c r="T23" s="3"/>
      <c r="U23" s="3"/>
      <c r="V23" s="3"/>
      <c r="W23" s="3"/>
      <c r="X23" s="3"/>
    </row>
    <row r="24" spans="1:24" ht="48.75" customHeight="1" thickBot="1" x14ac:dyDescent="0.3">
      <c r="A24" s="8"/>
      <c r="B24" s="8"/>
      <c r="C24" s="8"/>
      <c r="D24" s="8"/>
      <c r="E24" s="8"/>
      <c r="F24" s="8"/>
      <c r="G24" s="8"/>
      <c r="H24" s="9"/>
      <c r="I24" s="22" t="s">
        <v>71</v>
      </c>
      <c r="J24" s="11" t="s">
        <v>69</v>
      </c>
      <c r="K24" s="12" t="s">
        <v>50</v>
      </c>
      <c r="L24" s="13">
        <v>300</v>
      </c>
      <c r="M24" s="12">
        <v>4</v>
      </c>
      <c r="N24" s="14">
        <v>0.8</v>
      </c>
      <c r="O24" s="52" t="s">
        <v>72</v>
      </c>
      <c r="P24" s="53">
        <v>0</v>
      </c>
      <c r="Q24" s="14">
        <f t="shared" si="10"/>
        <v>0</v>
      </c>
      <c r="R24" s="15">
        <f t="shared" si="11"/>
        <v>0</v>
      </c>
      <c r="S24" s="3"/>
      <c r="T24" s="3"/>
      <c r="U24" s="3"/>
      <c r="V24" s="3"/>
      <c r="W24" s="3"/>
      <c r="X24" s="3"/>
    </row>
    <row r="25" spans="1:24" ht="48.75" customHeight="1" thickBot="1" x14ac:dyDescent="0.3">
      <c r="A25" s="8"/>
      <c r="B25" s="8"/>
      <c r="C25" s="8"/>
      <c r="D25" s="8"/>
      <c r="E25" s="8"/>
      <c r="F25" s="8"/>
      <c r="G25" s="8"/>
      <c r="H25" s="9"/>
      <c r="I25" s="23" t="s">
        <v>73</v>
      </c>
      <c r="J25" s="17" t="s">
        <v>74</v>
      </c>
      <c r="K25" s="18" t="s">
        <v>6</v>
      </c>
      <c r="L25" s="19">
        <v>300</v>
      </c>
      <c r="M25" s="18">
        <v>4</v>
      </c>
      <c r="N25" s="20">
        <v>0.7</v>
      </c>
      <c r="O25" s="54" t="s">
        <v>75</v>
      </c>
      <c r="P25" s="57">
        <v>0</v>
      </c>
      <c r="Q25" s="20">
        <f t="shared" ref="Q25:Q26" si="12">P25*N25</f>
        <v>0</v>
      </c>
      <c r="R25" s="21">
        <f t="shared" ref="R25:R26" si="13">L25*M25*P25</f>
        <v>0</v>
      </c>
      <c r="S25" s="3"/>
      <c r="T25" s="3"/>
      <c r="U25" s="3"/>
      <c r="V25" s="3"/>
      <c r="W25" s="3"/>
      <c r="X25" s="3"/>
    </row>
    <row r="26" spans="1:24" ht="48.75" customHeight="1" thickBot="1" x14ac:dyDescent="0.3">
      <c r="A26" s="8"/>
      <c r="B26" s="8"/>
      <c r="C26" s="8"/>
      <c r="D26" s="8"/>
      <c r="E26" s="8"/>
      <c r="F26" s="8"/>
      <c r="G26" s="8"/>
      <c r="H26" s="9"/>
      <c r="I26" s="22" t="s">
        <v>76</v>
      </c>
      <c r="J26" s="11" t="s">
        <v>77</v>
      </c>
      <c r="K26" s="12" t="s">
        <v>50</v>
      </c>
      <c r="L26" s="13">
        <v>300</v>
      </c>
      <c r="M26" s="12">
        <v>4</v>
      </c>
      <c r="N26" s="14">
        <v>0.75</v>
      </c>
      <c r="O26" s="52" t="s">
        <v>78</v>
      </c>
      <c r="P26" s="53">
        <v>0</v>
      </c>
      <c r="Q26" s="14">
        <f t="shared" si="12"/>
        <v>0</v>
      </c>
      <c r="R26" s="15">
        <f t="shared" si="13"/>
        <v>0</v>
      </c>
      <c r="S26" s="3"/>
      <c r="T26" s="3"/>
      <c r="U26" s="3"/>
      <c r="V26" s="3"/>
      <c r="W26" s="3"/>
      <c r="X26" s="3"/>
    </row>
    <row r="27" spans="1:24" ht="48.75" customHeight="1" thickBot="1" x14ac:dyDescent="0.3">
      <c r="A27" s="8"/>
      <c r="B27" s="8"/>
      <c r="C27" s="8"/>
      <c r="D27" s="8"/>
      <c r="E27" s="8"/>
      <c r="F27" s="8"/>
      <c r="G27" s="8"/>
      <c r="H27" s="9"/>
      <c r="I27" s="23" t="s">
        <v>79</v>
      </c>
      <c r="J27" s="17" t="s">
        <v>80</v>
      </c>
      <c r="K27" s="18" t="s">
        <v>6</v>
      </c>
      <c r="L27" s="19">
        <v>300</v>
      </c>
      <c r="M27" s="18">
        <v>4</v>
      </c>
      <c r="N27" s="20">
        <v>0.8</v>
      </c>
      <c r="O27" s="54" t="s">
        <v>81</v>
      </c>
      <c r="P27" s="57">
        <v>0</v>
      </c>
      <c r="Q27" s="20">
        <f t="shared" ref="Q27:Q28" si="14">P27*N27</f>
        <v>0</v>
      </c>
      <c r="R27" s="21">
        <f t="shared" ref="R27:R28" si="15">L27*M27*P27</f>
        <v>0</v>
      </c>
      <c r="S27" s="3"/>
      <c r="T27" s="3"/>
      <c r="U27" s="3"/>
      <c r="V27" s="3"/>
      <c r="W27" s="3"/>
      <c r="X27" s="3"/>
    </row>
    <row r="28" spans="1:24" ht="48.75" customHeight="1" thickBot="1" x14ac:dyDescent="0.3">
      <c r="A28" s="8"/>
      <c r="B28" s="8"/>
      <c r="C28" s="8"/>
      <c r="D28" s="8"/>
      <c r="E28" s="8"/>
      <c r="F28" s="8"/>
      <c r="G28" s="8"/>
      <c r="H28" s="9"/>
      <c r="I28" s="22" t="s">
        <v>83</v>
      </c>
      <c r="J28" s="11" t="s">
        <v>86</v>
      </c>
      <c r="K28" s="12" t="s">
        <v>50</v>
      </c>
      <c r="L28" s="13">
        <v>300</v>
      </c>
      <c r="M28" s="12">
        <v>4</v>
      </c>
      <c r="N28" s="14">
        <v>0.5</v>
      </c>
      <c r="O28" s="52" t="s">
        <v>30</v>
      </c>
      <c r="P28" s="53">
        <v>0</v>
      </c>
      <c r="Q28" s="14">
        <f t="shared" si="14"/>
        <v>0</v>
      </c>
      <c r="R28" s="15">
        <f t="shared" si="15"/>
        <v>0</v>
      </c>
      <c r="S28" s="3"/>
      <c r="T28" s="3"/>
      <c r="U28" s="3"/>
      <c r="V28" s="3"/>
      <c r="W28" s="3"/>
      <c r="X28" s="3"/>
    </row>
    <row r="29" spans="1:24" ht="60.75" thickBot="1" x14ac:dyDescent="0.3">
      <c r="A29" s="8"/>
      <c r="B29" s="8"/>
      <c r="C29" s="8"/>
      <c r="D29" s="8"/>
      <c r="E29" s="8"/>
      <c r="F29" s="8"/>
      <c r="G29" s="8"/>
      <c r="H29" s="9"/>
      <c r="I29" s="23" t="s">
        <v>84</v>
      </c>
      <c r="J29" s="17" t="s">
        <v>85</v>
      </c>
      <c r="K29" s="18" t="s">
        <v>6</v>
      </c>
      <c r="L29" s="19">
        <v>300</v>
      </c>
      <c r="M29" s="18">
        <v>4</v>
      </c>
      <c r="N29" s="20">
        <v>0.6</v>
      </c>
      <c r="O29" s="54" t="s">
        <v>82</v>
      </c>
      <c r="P29" s="57">
        <v>0</v>
      </c>
      <c r="Q29" s="20">
        <f t="shared" ref="Q29:Q30" si="16">P29*N29</f>
        <v>0</v>
      </c>
      <c r="R29" s="21">
        <f t="shared" ref="R29:R30" si="17">L29*M29*P29</f>
        <v>0</v>
      </c>
      <c r="S29" s="3"/>
      <c r="T29" s="3"/>
      <c r="U29" s="3"/>
      <c r="V29" s="3"/>
      <c r="W29" s="3"/>
      <c r="X29" s="3"/>
    </row>
    <row r="30" spans="1:24" ht="48.75" customHeight="1" thickBot="1" x14ac:dyDescent="0.3">
      <c r="A30" s="8"/>
      <c r="B30" s="8"/>
      <c r="C30" s="8"/>
      <c r="D30" s="8"/>
      <c r="E30" s="8"/>
      <c r="F30" s="8"/>
      <c r="G30" s="8"/>
      <c r="H30" s="9"/>
      <c r="I30" s="22" t="s">
        <v>90</v>
      </c>
      <c r="J30" s="11" t="s">
        <v>91</v>
      </c>
      <c r="K30" s="12" t="s">
        <v>50</v>
      </c>
      <c r="L30" s="13">
        <v>300</v>
      </c>
      <c r="M30" s="12">
        <v>4</v>
      </c>
      <c r="N30" s="14">
        <v>0.6</v>
      </c>
      <c r="O30" s="52" t="s">
        <v>169</v>
      </c>
      <c r="P30" s="53">
        <v>0</v>
      </c>
      <c r="Q30" s="14">
        <f t="shared" si="16"/>
        <v>0</v>
      </c>
      <c r="R30" s="15">
        <f t="shared" si="17"/>
        <v>0</v>
      </c>
      <c r="S30" s="3"/>
      <c r="T30" s="3"/>
      <c r="U30" s="3"/>
      <c r="V30" s="3"/>
      <c r="W30" s="3"/>
      <c r="X30" s="3"/>
    </row>
    <row r="31" spans="1:24" ht="48.75" customHeight="1" thickBot="1" x14ac:dyDescent="0.3">
      <c r="A31" s="8"/>
      <c r="B31" s="8"/>
      <c r="C31" s="8"/>
      <c r="D31" s="8"/>
      <c r="E31" s="8"/>
      <c r="F31" s="8"/>
      <c r="G31" s="8"/>
      <c r="H31" s="9"/>
      <c r="I31" s="23" t="s">
        <v>87</v>
      </c>
      <c r="J31" s="17" t="s">
        <v>88</v>
      </c>
      <c r="K31" s="18" t="s">
        <v>6</v>
      </c>
      <c r="L31" s="19">
        <v>300</v>
      </c>
      <c r="M31" s="18">
        <v>4</v>
      </c>
      <c r="N31" s="20">
        <v>0.8</v>
      </c>
      <c r="O31" s="54" t="s">
        <v>89</v>
      </c>
      <c r="P31" s="57">
        <v>0</v>
      </c>
      <c r="Q31" s="20">
        <f t="shared" ref="Q31:Q32" si="18">P31*N31</f>
        <v>0</v>
      </c>
      <c r="R31" s="21">
        <f t="shared" ref="R31:R32" si="19">L31*M31*P31</f>
        <v>0</v>
      </c>
      <c r="S31" s="3"/>
      <c r="T31" s="3"/>
      <c r="U31" s="3"/>
      <c r="V31" s="3"/>
      <c r="W31" s="3"/>
      <c r="X31" s="3"/>
    </row>
    <row r="32" spans="1:24" ht="48.75" customHeight="1" thickBot="1" x14ac:dyDescent="0.3">
      <c r="A32" s="8"/>
      <c r="B32" s="8"/>
      <c r="C32" s="8"/>
      <c r="D32" s="8"/>
      <c r="E32" s="8"/>
      <c r="F32" s="8"/>
      <c r="G32" s="8"/>
      <c r="H32" s="9"/>
      <c r="I32" s="22" t="s">
        <v>92</v>
      </c>
      <c r="J32" s="11" t="s">
        <v>93</v>
      </c>
      <c r="K32" s="12" t="s">
        <v>50</v>
      </c>
      <c r="L32" s="13">
        <v>300</v>
      </c>
      <c r="M32" s="12">
        <v>4</v>
      </c>
      <c r="N32" s="14">
        <v>0.7</v>
      </c>
      <c r="O32" s="52" t="s">
        <v>94</v>
      </c>
      <c r="P32" s="53">
        <v>0</v>
      </c>
      <c r="Q32" s="14">
        <f t="shared" si="18"/>
        <v>0</v>
      </c>
      <c r="R32" s="15">
        <f t="shared" si="19"/>
        <v>0</v>
      </c>
      <c r="S32" s="3"/>
      <c r="T32" s="3"/>
      <c r="U32" s="3"/>
      <c r="V32" s="3"/>
      <c r="W32" s="3"/>
      <c r="X32" s="3"/>
    </row>
    <row r="33" spans="1:24" ht="60.75" thickBot="1" x14ac:dyDescent="0.3">
      <c r="A33" s="8"/>
      <c r="B33" s="8"/>
      <c r="C33" s="8"/>
      <c r="D33" s="8"/>
      <c r="E33" s="8"/>
      <c r="F33" s="8"/>
      <c r="G33" s="8"/>
      <c r="H33" s="9"/>
      <c r="I33" s="23" t="s">
        <v>168</v>
      </c>
      <c r="J33" s="17" t="s">
        <v>167</v>
      </c>
      <c r="K33" s="18" t="s">
        <v>6</v>
      </c>
      <c r="L33" s="19">
        <v>300</v>
      </c>
      <c r="M33" s="18">
        <v>4</v>
      </c>
      <c r="N33" s="20">
        <v>0.7</v>
      </c>
      <c r="O33" s="54" t="s">
        <v>95</v>
      </c>
      <c r="P33" s="57">
        <v>0</v>
      </c>
      <c r="Q33" s="20">
        <f t="shared" ref="Q33:Q34" si="20">P33*N33</f>
        <v>0</v>
      </c>
      <c r="R33" s="21">
        <f t="shared" ref="R33:R34" si="21">L33*M33*P33</f>
        <v>0</v>
      </c>
      <c r="S33" s="3"/>
      <c r="T33" s="3"/>
      <c r="U33" s="3"/>
      <c r="V33" s="3"/>
      <c r="W33" s="3"/>
      <c r="X33" s="3"/>
    </row>
    <row r="34" spans="1:24" ht="48.75" customHeight="1" thickBot="1" x14ac:dyDescent="0.3">
      <c r="A34" s="8"/>
      <c r="B34" s="8"/>
      <c r="C34" s="8"/>
      <c r="D34" s="8"/>
      <c r="E34" s="8"/>
      <c r="F34" s="8"/>
      <c r="G34" s="8"/>
      <c r="H34" s="9"/>
      <c r="I34" s="22" t="s">
        <v>96</v>
      </c>
      <c r="J34" s="11" t="s">
        <v>97</v>
      </c>
      <c r="K34" s="12" t="s">
        <v>50</v>
      </c>
      <c r="L34" s="13">
        <v>290</v>
      </c>
      <c r="M34" s="12">
        <v>4</v>
      </c>
      <c r="N34" s="14">
        <v>0.4</v>
      </c>
      <c r="O34" s="52" t="s">
        <v>98</v>
      </c>
      <c r="P34" s="53">
        <v>0</v>
      </c>
      <c r="Q34" s="14">
        <f t="shared" si="20"/>
        <v>0</v>
      </c>
      <c r="R34" s="15">
        <f t="shared" si="21"/>
        <v>0</v>
      </c>
      <c r="S34" s="3"/>
      <c r="T34" s="3"/>
      <c r="U34" s="3"/>
      <c r="V34" s="3"/>
      <c r="W34" s="3"/>
      <c r="X34" s="3"/>
    </row>
    <row r="35" spans="1:24" ht="48.75" customHeight="1" thickBot="1" x14ac:dyDescent="0.3">
      <c r="A35" s="8"/>
      <c r="B35" s="8"/>
      <c r="C35" s="8"/>
      <c r="D35" s="8"/>
      <c r="E35" s="8"/>
      <c r="F35" s="8"/>
      <c r="G35" s="8"/>
      <c r="H35" s="9"/>
      <c r="I35" s="23" t="s">
        <v>99</v>
      </c>
      <c r="J35" s="17" t="s">
        <v>100</v>
      </c>
      <c r="K35" s="18" t="s">
        <v>6</v>
      </c>
      <c r="L35" s="19">
        <v>300</v>
      </c>
      <c r="M35" s="18">
        <v>4</v>
      </c>
      <c r="N35" s="20">
        <v>0.7</v>
      </c>
      <c r="O35" s="54" t="s">
        <v>101</v>
      </c>
      <c r="P35" s="57">
        <v>0</v>
      </c>
      <c r="Q35" s="20">
        <f t="shared" ref="Q35:Q36" si="22">P35*N35</f>
        <v>0</v>
      </c>
      <c r="R35" s="21">
        <f t="shared" ref="R35:R36" si="23">L35*M35*P35</f>
        <v>0</v>
      </c>
      <c r="S35" s="3"/>
      <c r="T35" s="3"/>
      <c r="U35" s="3"/>
      <c r="V35" s="3"/>
      <c r="W35" s="3"/>
      <c r="X35" s="3"/>
    </row>
    <row r="36" spans="1:24" ht="48.75" customHeight="1" thickBot="1" x14ac:dyDescent="0.3">
      <c r="A36" s="8"/>
      <c r="B36" s="8"/>
      <c r="C36" s="8"/>
      <c r="D36" s="8"/>
      <c r="E36" s="8"/>
      <c r="F36" s="8"/>
      <c r="G36" s="8"/>
      <c r="H36" s="9"/>
      <c r="I36" s="22" t="s">
        <v>102</v>
      </c>
      <c r="J36" s="11" t="s">
        <v>103</v>
      </c>
      <c r="K36" s="12" t="s">
        <v>50</v>
      </c>
      <c r="L36" s="13">
        <v>300</v>
      </c>
      <c r="M36" s="12">
        <v>4</v>
      </c>
      <c r="N36" s="14">
        <v>0.9</v>
      </c>
      <c r="O36" s="52" t="s">
        <v>30</v>
      </c>
      <c r="P36" s="53">
        <v>0</v>
      </c>
      <c r="Q36" s="14">
        <f t="shared" si="22"/>
        <v>0</v>
      </c>
      <c r="R36" s="15">
        <f t="shared" si="23"/>
        <v>0</v>
      </c>
      <c r="S36" s="3"/>
      <c r="T36" s="3"/>
      <c r="U36" s="3"/>
      <c r="V36" s="3"/>
      <c r="W36" s="3"/>
      <c r="X36" s="3"/>
    </row>
    <row r="37" spans="1:24" ht="48.75" customHeight="1" thickBot="1" x14ac:dyDescent="0.3">
      <c r="A37" s="8"/>
      <c r="B37" s="8"/>
      <c r="C37" s="8"/>
      <c r="D37" s="8"/>
      <c r="E37" s="8"/>
      <c r="F37" s="8"/>
      <c r="G37" s="8"/>
      <c r="H37" s="9"/>
      <c r="I37" s="23" t="s">
        <v>104</v>
      </c>
      <c r="J37" s="17" t="s">
        <v>105</v>
      </c>
      <c r="K37" s="18" t="s">
        <v>6</v>
      </c>
      <c r="L37" s="19">
        <v>200</v>
      </c>
      <c r="M37" s="18">
        <v>4</v>
      </c>
      <c r="N37" s="20">
        <f>4*0.1</f>
        <v>0.4</v>
      </c>
      <c r="O37" s="54" t="s">
        <v>183</v>
      </c>
      <c r="P37" s="57">
        <v>0</v>
      </c>
      <c r="Q37" s="20">
        <f t="shared" ref="Q37:Q38" si="24">P37*N37</f>
        <v>0</v>
      </c>
      <c r="R37" s="21">
        <f t="shared" ref="R37:R38" si="25">L37*M37*P37</f>
        <v>0</v>
      </c>
      <c r="S37" s="3"/>
      <c r="T37" s="3"/>
      <c r="U37" s="3"/>
      <c r="V37" s="3"/>
      <c r="W37" s="3"/>
      <c r="X37" s="3"/>
    </row>
    <row r="38" spans="1:24" ht="48.75" customHeight="1" thickBot="1" x14ac:dyDescent="0.3">
      <c r="A38" s="8"/>
      <c r="B38" s="8"/>
      <c r="C38" s="8"/>
      <c r="D38" s="8"/>
      <c r="E38" s="8"/>
      <c r="F38" s="8"/>
      <c r="G38" s="8"/>
      <c r="H38" s="9"/>
      <c r="I38" s="22" t="s">
        <v>106</v>
      </c>
      <c r="J38" s="11" t="s">
        <v>107</v>
      </c>
      <c r="K38" s="12" t="s">
        <v>50</v>
      </c>
      <c r="L38" s="13">
        <v>320</v>
      </c>
      <c r="M38" s="12">
        <v>4</v>
      </c>
      <c r="N38" s="14">
        <v>0.5</v>
      </c>
      <c r="O38" s="52" t="s">
        <v>108</v>
      </c>
      <c r="P38" s="53">
        <v>0</v>
      </c>
      <c r="Q38" s="14">
        <f t="shared" si="24"/>
        <v>0</v>
      </c>
      <c r="R38" s="15">
        <f t="shared" si="25"/>
        <v>0</v>
      </c>
      <c r="S38" s="3"/>
      <c r="T38" s="3"/>
      <c r="U38" s="3"/>
      <c r="V38" s="3"/>
      <c r="W38" s="3"/>
      <c r="X38" s="3"/>
    </row>
    <row r="39" spans="1:24" ht="48.75" customHeight="1" thickBot="1" x14ac:dyDescent="0.3">
      <c r="A39" s="8"/>
      <c r="B39" s="8"/>
      <c r="C39" s="8"/>
      <c r="D39" s="8"/>
      <c r="E39" s="8"/>
      <c r="F39" s="8"/>
      <c r="G39" s="8"/>
      <c r="H39" s="9"/>
      <c r="I39" s="23" t="s">
        <v>109</v>
      </c>
      <c r="J39" s="17" t="s">
        <v>110</v>
      </c>
      <c r="K39" s="18" t="s">
        <v>6</v>
      </c>
      <c r="L39" s="19">
        <v>320</v>
      </c>
      <c r="M39" s="18">
        <v>4</v>
      </c>
      <c r="N39" s="20">
        <v>0.6</v>
      </c>
      <c r="O39" s="54" t="s">
        <v>166</v>
      </c>
      <c r="P39" s="57">
        <v>0</v>
      </c>
      <c r="Q39" s="20">
        <f t="shared" ref="Q39:Q40" si="26">P39*N39</f>
        <v>0</v>
      </c>
      <c r="R39" s="21">
        <f t="shared" ref="R39:R40" si="27">L39*M39*P39</f>
        <v>0</v>
      </c>
      <c r="S39" s="3"/>
      <c r="T39" s="3"/>
      <c r="U39" s="3"/>
      <c r="V39" s="3"/>
      <c r="W39" s="3"/>
      <c r="X39" s="3"/>
    </row>
    <row r="40" spans="1:24" ht="48.75" customHeight="1" thickBot="1" x14ac:dyDescent="0.3">
      <c r="A40" s="8"/>
      <c r="B40" s="8"/>
      <c r="C40" s="8"/>
      <c r="D40" s="8"/>
      <c r="E40" s="8"/>
      <c r="F40" s="8"/>
      <c r="G40" s="8"/>
      <c r="H40" s="9"/>
      <c r="I40" s="22" t="s">
        <v>112</v>
      </c>
      <c r="J40" s="11" t="s">
        <v>113</v>
      </c>
      <c r="K40" s="12" t="s">
        <v>50</v>
      </c>
      <c r="L40" s="13">
        <v>330</v>
      </c>
      <c r="M40" s="12">
        <v>4</v>
      </c>
      <c r="N40" s="14">
        <v>0.5</v>
      </c>
      <c r="O40" s="52" t="s">
        <v>111</v>
      </c>
      <c r="P40" s="53">
        <v>0</v>
      </c>
      <c r="Q40" s="14">
        <f t="shared" si="26"/>
        <v>0</v>
      </c>
      <c r="R40" s="15">
        <f t="shared" si="27"/>
        <v>0</v>
      </c>
      <c r="S40" s="3"/>
      <c r="T40" s="3"/>
      <c r="U40" s="3"/>
      <c r="V40" s="3"/>
      <c r="W40" s="3"/>
      <c r="X40" s="3"/>
    </row>
    <row r="41" spans="1:24" ht="63" customHeight="1" thickBot="1" x14ac:dyDescent="0.3">
      <c r="A41" s="8"/>
      <c r="B41" s="8"/>
      <c r="C41" s="8"/>
      <c r="D41" s="8"/>
      <c r="E41" s="8"/>
      <c r="F41" s="8"/>
      <c r="G41" s="8"/>
      <c r="H41" s="9"/>
      <c r="I41" s="43" t="s">
        <v>117</v>
      </c>
      <c r="J41" s="44" t="s">
        <v>118</v>
      </c>
      <c r="K41" s="45" t="s">
        <v>50</v>
      </c>
      <c r="L41" s="46">
        <v>300</v>
      </c>
      <c r="M41" s="45">
        <v>4</v>
      </c>
      <c r="N41" s="47">
        <v>0.55000000000000004</v>
      </c>
      <c r="O41" s="55" t="s">
        <v>131</v>
      </c>
      <c r="P41" s="57">
        <v>0</v>
      </c>
      <c r="Q41" s="47">
        <f t="shared" ref="Q41:Q44" si="28">P41*N41</f>
        <v>0</v>
      </c>
      <c r="R41" s="48">
        <f t="shared" ref="R41" si="29">L41*M41*P41</f>
        <v>0</v>
      </c>
      <c r="S41" s="3"/>
      <c r="T41" s="3"/>
      <c r="U41" s="3"/>
      <c r="V41" s="3"/>
      <c r="W41" s="3"/>
      <c r="X41" s="3"/>
    </row>
    <row r="42" spans="1:24" ht="48.75" customHeight="1" thickBot="1" x14ac:dyDescent="0.3">
      <c r="A42" s="8"/>
      <c r="B42" s="8"/>
      <c r="C42" s="8"/>
      <c r="D42" s="8"/>
      <c r="E42" s="8"/>
      <c r="F42" s="8"/>
      <c r="G42" s="8"/>
      <c r="H42" s="9"/>
      <c r="I42" s="22" t="s">
        <v>119</v>
      </c>
      <c r="J42" s="11" t="s">
        <v>120</v>
      </c>
      <c r="K42" s="12" t="s">
        <v>6</v>
      </c>
      <c r="L42" s="13">
        <v>290</v>
      </c>
      <c r="M42" s="12">
        <v>4</v>
      </c>
      <c r="N42" s="14">
        <f>4*0.1</f>
        <v>0.4</v>
      </c>
      <c r="O42" s="52" t="s">
        <v>121</v>
      </c>
      <c r="P42" s="53">
        <v>0</v>
      </c>
      <c r="Q42" s="14">
        <f t="shared" ref="Q42" si="30">P42*N42</f>
        <v>0</v>
      </c>
      <c r="R42" s="15">
        <f t="shared" ref="R42:R43" si="31">L42*M42*P42</f>
        <v>0</v>
      </c>
      <c r="S42" s="3"/>
      <c r="T42" s="3"/>
      <c r="U42" s="3"/>
      <c r="V42" s="3"/>
      <c r="W42" s="3"/>
      <c r="X42" s="3"/>
    </row>
    <row r="43" spans="1:24" ht="48.75" customHeight="1" thickBot="1" x14ac:dyDescent="0.3">
      <c r="A43" s="8"/>
      <c r="B43" s="8"/>
      <c r="C43" s="8"/>
      <c r="D43" s="8"/>
      <c r="E43" s="8"/>
      <c r="F43" s="8"/>
      <c r="G43" s="8"/>
      <c r="H43" s="9"/>
      <c r="I43" s="23" t="s">
        <v>122</v>
      </c>
      <c r="J43" s="17" t="s">
        <v>123</v>
      </c>
      <c r="K43" s="45" t="s">
        <v>50</v>
      </c>
      <c r="L43" s="19">
        <v>300</v>
      </c>
      <c r="M43" s="18">
        <v>4</v>
      </c>
      <c r="N43" s="20">
        <v>0.5</v>
      </c>
      <c r="O43" s="54" t="s">
        <v>124</v>
      </c>
      <c r="P43" s="57">
        <v>0</v>
      </c>
      <c r="Q43" s="47">
        <f t="shared" si="28"/>
        <v>0</v>
      </c>
      <c r="R43" s="21">
        <f t="shared" si="31"/>
        <v>0</v>
      </c>
      <c r="S43" s="3"/>
      <c r="T43" s="3"/>
      <c r="U43" s="3"/>
      <c r="V43" s="3"/>
      <c r="W43" s="3"/>
      <c r="X43" s="3"/>
    </row>
    <row r="44" spans="1:24" ht="48.75" customHeight="1" thickBot="1" x14ac:dyDescent="0.3">
      <c r="A44" s="8"/>
      <c r="B44" s="8"/>
      <c r="C44" s="8"/>
      <c r="D44" s="8"/>
      <c r="E44" s="8"/>
      <c r="F44" s="8"/>
      <c r="G44" s="8"/>
      <c r="H44" s="9"/>
      <c r="I44" s="22" t="s">
        <v>125</v>
      </c>
      <c r="J44" s="11" t="s">
        <v>126</v>
      </c>
      <c r="K44" s="12" t="s">
        <v>6</v>
      </c>
      <c r="L44" s="13">
        <v>290</v>
      </c>
      <c r="M44" s="12">
        <v>4</v>
      </c>
      <c r="N44" s="14">
        <v>0.4</v>
      </c>
      <c r="O44" s="52" t="s">
        <v>130</v>
      </c>
      <c r="P44" s="53">
        <v>0</v>
      </c>
      <c r="Q44" s="14">
        <f t="shared" si="28"/>
        <v>0</v>
      </c>
      <c r="R44" s="15">
        <f t="shared" ref="R44:R56" si="32">L44*M44*P44</f>
        <v>0</v>
      </c>
      <c r="S44" s="3"/>
      <c r="T44" s="3"/>
      <c r="U44" s="3"/>
      <c r="V44" s="3"/>
      <c r="W44" s="3"/>
      <c r="X44" s="3"/>
    </row>
    <row r="45" spans="1:24" ht="48.75" customHeight="1" thickBot="1" x14ac:dyDescent="0.3">
      <c r="A45" s="8"/>
      <c r="B45" s="8"/>
      <c r="C45" s="8"/>
      <c r="D45" s="8"/>
      <c r="E45" s="8"/>
      <c r="F45" s="8"/>
      <c r="G45" s="8"/>
      <c r="H45" s="9"/>
      <c r="I45" s="23" t="s">
        <v>127</v>
      </c>
      <c r="J45" s="17" t="s">
        <v>128</v>
      </c>
      <c r="K45" s="45" t="s">
        <v>50</v>
      </c>
      <c r="L45" s="19">
        <v>280</v>
      </c>
      <c r="M45" s="18">
        <v>4</v>
      </c>
      <c r="N45" s="20">
        <v>0.4</v>
      </c>
      <c r="O45" s="54" t="s">
        <v>129</v>
      </c>
      <c r="P45" s="57">
        <v>0</v>
      </c>
      <c r="Q45" s="47">
        <f t="shared" ref="Q45:Q56" si="33">P45*N45</f>
        <v>0</v>
      </c>
      <c r="R45" s="21">
        <f t="shared" si="32"/>
        <v>0</v>
      </c>
      <c r="S45" s="3"/>
      <c r="T45" s="3"/>
      <c r="U45" s="3"/>
      <c r="V45" s="3"/>
      <c r="W45" s="3"/>
      <c r="X45" s="3"/>
    </row>
    <row r="46" spans="1:24" ht="48.75" customHeight="1" thickBot="1" x14ac:dyDescent="0.3">
      <c r="A46" s="8"/>
      <c r="B46" s="8"/>
      <c r="C46" s="8"/>
      <c r="D46" s="8"/>
      <c r="E46" s="8"/>
      <c r="F46" s="8"/>
      <c r="G46" s="8"/>
      <c r="H46" s="9"/>
      <c r="I46" s="22" t="s">
        <v>132</v>
      </c>
      <c r="J46" s="11" t="s">
        <v>133</v>
      </c>
      <c r="K46" s="12" t="s">
        <v>6</v>
      </c>
      <c r="L46" s="13">
        <v>300</v>
      </c>
      <c r="M46" s="12">
        <v>4</v>
      </c>
      <c r="N46" s="14">
        <v>0.7</v>
      </c>
      <c r="O46" s="52" t="s">
        <v>134</v>
      </c>
      <c r="P46" s="53">
        <v>0</v>
      </c>
      <c r="Q46" s="14">
        <f t="shared" si="33"/>
        <v>0</v>
      </c>
      <c r="R46" s="15">
        <f t="shared" si="32"/>
        <v>0</v>
      </c>
      <c r="S46" s="3"/>
      <c r="T46" s="3"/>
      <c r="U46" s="3"/>
      <c r="V46" s="3"/>
      <c r="W46" s="3"/>
      <c r="X46" s="3"/>
    </row>
    <row r="47" spans="1:24" ht="48.75" customHeight="1" thickBot="1" x14ac:dyDescent="0.3">
      <c r="A47" s="8"/>
      <c r="B47" s="8"/>
      <c r="C47" s="8"/>
      <c r="D47" s="8"/>
      <c r="E47" s="8"/>
      <c r="F47" s="8"/>
      <c r="G47" s="8"/>
      <c r="H47" s="9"/>
      <c r="I47" s="23" t="s">
        <v>135</v>
      </c>
      <c r="J47" s="17" t="s">
        <v>137</v>
      </c>
      <c r="K47" s="45" t="s">
        <v>50</v>
      </c>
      <c r="L47" s="19">
        <v>250</v>
      </c>
      <c r="M47" s="18">
        <v>4</v>
      </c>
      <c r="N47" s="20">
        <v>0.4</v>
      </c>
      <c r="O47" s="54" t="s">
        <v>136</v>
      </c>
      <c r="P47" s="57">
        <v>0</v>
      </c>
      <c r="Q47" s="47">
        <f t="shared" si="33"/>
        <v>0</v>
      </c>
      <c r="R47" s="21">
        <f t="shared" si="32"/>
        <v>0</v>
      </c>
      <c r="S47" s="3"/>
      <c r="T47" s="3"/>
      <c r="U47" s="3"/>
      <c r="V47" s="3"/>
      <c r="W47" s="3"/>
      <c r="X47" s="3"/>
    </row>
    <row r="48" spans="1:24" ht="48.75" customHeight="1" thickBot="1" x14ac:dyDescent="0.3">
      <c r="A48" s="8"/>
      <c r="B48" s="8"/>
      <c r="C48" s="8"/>
      <c r="D48" s="8"/>
      <c r="E48" s="8"/>
      <c r="F48" s="8"/>
      <c r="G48" s="8"/>
      <c r="H48" s="9"/>
      <c r="I48" s="22" t="s">
        <v>138</v>
      </c>
      <c r="J48" s="11" t="s">
        <v>137</v>
      </c>
      <c r="K48" s="12" t="s">
        <v>6</v>
      </c>
      <c r="L48" s="13">
        <v>280</v>
      </c>
      <c r="M48" s="12">
        <v>4</v>
      </c>
      <c r="N48" s="14">
        <v>0.4</v>
      </c>
      <c r="O48" s="52" t="s">
        <v>139</v>
      </c>
      <c r="P48" s="53">
        <v>0</v>
      </c>
      <c r="Q48" s="14">
        <f t="shared" si="33"/>
        <v>0</v>
      </c>
      <c r="R48" s="15">
        <f t="shared" si="32"/>
        <v>0</v>
      </c>
      <c r="S48" s="3"/>
      <c r="T48" s="3"/>
      <c r="U48" s="3"/>
      <c r="V48" s="3"/>
      <c r="W48" s="3"/>
      <c r="X48" s="3"/>
    </row>
    <row r="49" spans="1:24" ht="48.75" customHeight="1" thickBot="1" x14ac:dyDescent="0.3">
      <c r="A49" s="8"/>
      <c r="B49" s="8"/>
      <c r="C49" s="8"/>
      <c r="D49" s="8"/>
      <c r="E49" s="8"/>
      <c r="F49" s="8"/>
      <c r="G49" s="8"/>
      <c r="H49" s="9"/>
      <c r="I49" s="23" t="s">
        <v>140</v>
      </c>
      <c r="J49" s="17" t="s">
        <v>141</v>
      </c>
      <c r="K49" s="45" t="s">
        <v>50</v>
      </c>
      <c r="L49" s="19">
        <v>290</v>
      </c>
      <c r="M49" s="18">
        <v>4</v>
      </c>
      <c r="N49" s="20">
        <v>0.6</v>
      </c>
      <c r="O49" s="54" t="s">
        <v>142</v>
      </c>
      <c r="P49" s="57">
        <v>0</v>
      </c>
      <c r="Q49" s="47">
        <f t="shared" si="33"/>
        <v>0</v>
      </c>
      <c r="R49" s="21">
        <f t="shared" si="32"/>
        <v>0</v>
      </c>
      <c r="S49" s="3"/>
      <c r="T49" s="3"/>
      <c r="U49" s="3"/>
      <c r="V49" s="3"/>
      <c r="W49" s="3"/>
      <c r="X49" s="3"/>
    </row>
    <row r="50" spans="1:24" ht="48.75" customHeight="1" thickBot="1" x14ac:dyDescent="0.3">
      <c r="A50" s="8"/>
      <c r="B50" s="8"/>
      <c r="C50" s="8"/>
      <c r="D50" s="8"/>
      <c r="E50" s="8"/>
      <c r="F50" s="8"/>
      <c r="G50" s="8"/>
      <c r="H50" s="9"/>
      <c r="I50" s="22" t="s">
        <v>143</v>
      </c>
      <c r="J50" s="11" t="s">
        <v>145</v>
      </c>
      <c r="K50" s="12" t="s">
        <v>6</v>
      </c>
      <c r="L50" s="13">
        <v>300</v>
      </c>
      <c r="M50" s="12">
        <v>4</v>
      </c>
      <c r="N50" s="14">
        <v>0.5</v>
      </c>
      <c r="O50" s="52" t="s">
        <v>146</v>
      </c>
      <c r="P50" s="53">
        <v>0</v>
      </c>
      <c r="Q50" s="14">
        <f t="shared" si="33"/>
        <v>0</v>
      </c>
      <c r="R50" s="15">
        <f t="shared" si="32"/>
        <v>0</v>
      </c>
      <c r="S50" s="3"/>
      <c r="T50" s="3"/>
      <c r="U50" s="3"/>
      <c r="V50" s="3"/>
      <c r="W50" s="3"/>
      <c r="X50" s="3"/>
    </row>
    <row r="51" spans="1:24" ht="48.75" customHeight="1" thickBot="1" x14ac:dyDescent="0.3">
      <c r="A51" s="8"/>
      <c r="B51" s="8"/>
      <c r="C51" s="8"/>
      <c r="D51" s="8"/>
      <c r="E51" s="8"/>
      <c r="F51" s="8"/>
      <c r="G51" s="8"/>
      <c r="H51" s="9"/>
      <c r="I51" s="23" t="s">
        <v>144</v>
      </c>
      <c r="J51" s="17" t="s">
        <v>148</v>
      </c>
      <c r="K51" s="45" t="s">
        <v>50</v>
      </c>
      <c r="L51" s="19">
        <v>300</v>
      </c>
      <c r="M51" s="18">
        <v>4</v>
      </c>
      <c r="N51" s="20">
        <v>0.5</v>
      </c>
      <c r="O51" s="54" t="s">
        <v>147</v>
      </c>
      <c r="P51" s="57">
        <v>0</v>
      </c>
      <c r="Q51" s="47">
        <f t="shared" si="33"/>
        <v>0</v>
      </c>
      <c r="R51" s="21">
        <f t="shared" si="32"/>
        <v>0</v>
      </c>
      <c r="S51" s="3"/>
      <c r="T51" s="3"/>
      <c r="U51" s="3"/>
      <c r="V51" s="3"/>
      <c r="W51" s="3"/>
      <c r="X51" s="3"/>
    </row>
    <row r="52" spans="1:24" ht="48.75" customHeight="1" thickBot="1" x14ac:dyDescent="0.3">
      <c r="A52" s="8"/>
      <c r="B52" s="8"/>
      <c r="C52" s="8"/>
      <c r="D52" s="8"/>
      <c r="E52" s="8"/>
      <c r="F52" s="8"/>
      <c r="G52" s="8"/>
      <c r="H52" s="9"/>
      <c r="I52" s="22" t="s">
        <v>149</v>
      </c>
      <c r="J52" s="11" t="s">
        <v>150</v>
      </c>
      <c r="K52" s="12" t="s">
        <v>6</v>
      </c>
      <c r="L52" s="13">
        <v>300</v>
      </c>
      <c r="M52" s="12">
        <v>4</v>
      </c>
      <c r="N52" s="14">
        <v>0.4</v>
      </c>
      <c r="O52" s="52" t="s">
        <v>151</v>
      </c>
      <c r="P52" s="53">
        <v>0</v>
      </c>
      <c r="Q52" s="14">
        <f t="shared" si="33"/>
        <v>0</v>
      </c>
      <c r="R52" s="15">
        <f t="shared" si="32"/>
        <v>0</v>
      </c>
      <c r="S52" s="3"/>
      <c r="T52" s="3"/>
      <c r="U52" s="3"/>
      <c r="V52" s="3"/>
      <c r="W52" s="3"/>
      <c r="X52" s="3"/>
    </row>
    <row r="53" spans="1:24" ht="48.75" customHeight="1" thickBot="1" x14ac:dyDescent="0.3">
      <c r="A53" s="8"/>
      <c r="B53" s="8"/>
      <c r="C53" s="8"/>
      <c r="D53" s="8"/>
      <c r="E53" s="8"/>
      <c r="F53" s="8"/>
      <c r="G53" s="8"/>
      <c r="H53" s="9"/>
      <c r="I53" s="23" t="s">
        <v>154</v>
      </c>
      <c r="J53" s="17" t="s">
        <v>152</v>
      </c>
      <c r="K53" s="45" t="s">
        <v>50</v>
      </c>
      <c r="L53" s="19">
        <v>300</v>
      </c>
      <c r="M53" s="18">
        <v>4</v>
      </c>
      <c r="N53" s="20">
        <v>0.4</v>
      </c>
      <c r="O53" s="54" t="s">
        <v>157</v>
      </c>
      <c r="P53" s="57">
        <v>0</v>
      </c>
      <c r="Q53" s="47">
        <f t="shared" si="33"/>
        <v>0</v>
      </c>
      <c r="R53" s="21">
        <f t="shared" si="32"/>
        <v>0</v>
      </c>
      <c r="S53" s="3"/>
      <c r="T53" s="3"/>
      <c r="U53" s="3"/>
      <c r="V53" s="3"/>
      <c r="W53" s="3"/>
      <c r="X53" s="3"/>
    </row>
    <row r="54" spans="1:24" ht="48.75" customHeight="1" thickBot="1" x14ac:dyDescent="0.3">
      <c r="A54" s="8"/>
      <c r="B54" s="8"/>
      <c r="C54" s="8"/>
      <c r="D54" s="8"/>
      <c r="E54" s="8"/>
      <c r="F54" s="8"/>
      <c r="G54" s="8"/>
      <c r="H54" s="9"/>
      <c r="I54" s="22" t="s">
        <v>155</v>
      </c>
      <c r="J54" s="11" t="s">
        <v>156</v>
      </c>
      <c r="K54" s="12" t="s">
        <v>6</v>
      </c>
      <c r="L54" s="13">
        <v>300</v>
      </c>
      <c r="M54" s="12">
        <v>4</v>
      </c>
      <c r="N54" s="14">
        <v>0.4</v>
      </c>
      <c r="O54" s="52" t="s">
        <v>157</v>
      </c>
      <c r="P54" s="53">
        <v>0</v>
      </c>
      <c r="Q54" s="14">
        <f t="shared" si="33"/>
        <v>0</v>
      </c>
      <c r="R54" s="15">
        <f t="shared" si="32"/>
        <v>0</v>
      </c>
      <c r="S54" s="3"/>
      <c r="T54" s="3"/>
      <c r="U54" s="3"/>
      <c r="V54" s="3"/>
      <c r="W54" s="3"/>
      <c r="X54" s="3"/>
    </row>
    <row r="55" spans="1:24" ht="48.75" customHeight="1" thickBot="1" x14ac:dyDescent="0.3">
      <c r="A55" s="8"/>
      <c r="B55" s="8"/>
      <c r="C55" s="8"/>
      <c r="D55" s="8"/>
      <c r="E55" s="8"/>
      <c r="F55" s="8"/>
      <c r="G55" s="8"/>
      <c r="H55" s="9"/>
      <c r="I55" s="23" t="s">
        <v>158</v>
      </c>
      <c r="J55" s="17" t="s">
        <v>160</v>
      </c>
      <c r="K55" s="49" t="s">
        <v>50</v>
      </c>
      <c r="L55" s="19">
        <v>290</v>
      </c>
      <c r="M55" s="18">
        <v>4</v>
      </c>
      <c r="N55" s="20">
        <v>0.4</v>
      </c>
      <c r="O55" s="54" t="s">
        <v>159</v>
      </c>
      <c r="P55" s="57">
        <v>0</v>
      </c>
      <c r="Q55" s="47">
        <f t="shared" si="33"/>
        <v>0</v>
      </c>
      <c r="R55" s="21">
        <f t="shared" si="32"/>
        <v>0</v>
      </c>
      <c r="S55" s="3"/>
      <c r="T55" s="3"/>
      <c r="U55" s="3"/>
      <c r="V55" s="3"/>
      <c r="W55" s="3"/>
      <c r="X55" s="3"/>
    </row>
    <row r="56" spans="1:24" ht="48.75" customHeight="1" thickBot="1" x14ac:dyDescent="0.3">
      <c r="A56" s="8"/>
      <c r="B56" s="8"/>
      <c r="C56" s="8"/>
      <c r="D56" s="8"/>
      <c r="E56" s="8"/>
      <c r="F56" s="8"/>
      <c r="G56" s="8"/>
      <c r="H56" s="9"/>
      <c r="I56" s="22" t="s">
        <v>153</v>
      </c>
      <c r="J56" s="11" t="s">
        <v>156</v>
      </c>
      <c r="K56" s="12" t="s">
        <v>6</v>
      </c>
      <c r="L56" s="13">
        <v>280</v>
      </c>
      <c r="M56" s="12">
        <v>4</v>
      </c>
      <c r="N56" s="14">
        <v>0.4</v>
      </c>
      <c r="O56" s="52" t="s">
        <v>159</v>
      </c>
      <c r="P56" s="53">
        <v>0</v>
      </c>
      <c r="Q56" s="14">
        <f t="shared" si="33"/>
        <v>0</v>
      </c>
      <c r="R56" s="15">
        <f t="shared" si="32"/>
        <v>0</v>
      </c>
      <c r="S56" s="3"/>
      <c r="T56" s="3"/>
      <c r="U56" s="3"/>
      <c r="V56" s="3"/>
      <c r="W56" s="3"/>
      <c r="X56" s="3"/>
    </row>
    <row r="57" spans="1:24" ht="48.75" customHeight="1" thickBot="1" x14ac:dyDescent="0.3">
      <c r="A57" s="8"/>
      <c r="B57" s="8"/>
      <c r="C57" s="8"/>
      <c r="D57" s="8"/>
      <c r="E57" s="8"/>
      <c r="F57" s="8"/>
      <c r="G57" s="8"/>
      <c r="H57" s="9"/>
      <c r="I57" s="23" t="s">
        <v>176</v>
      </c>
      <c r="J57" s="17" t="s">
        <v>178</v>
      </c>
      <c r="K57" s="49" t="s">
        <v>50</v>
      </c>
      <c r="L57" s="19">
        <v>250</v>
      </c>
      <c r="M57" s="18">
        <v>4</v>
      </c>
      <c r="N57" s="30">
        <v>0.4</v>
      </c>
      <c r="O57" s="54" t="s">
        <v>179</v>
      </c>
      <c r="P57" s="57">
        <v>0</v>
      </c>
      <c r="Q57" s="47">
        <f t="shared" ref="Q57:Q58" si="34">P57*N57</f>
        <v>0</v>
      </c>
      <c r="R57" s="21">
        <f t="shared" ref="R57:R58" si="35">L57*M57*P57</f>
        <v>0</v>
      </c>
      <c r="S57" s="3"/>
      <c r="T57" s="3"/>
      <c r="U57" s="3"/>
      <c r="V57" s="3"/>
      <c r="W57" s="3"/>
      <c r="X57" s="3"/>
    </row>
    <row r="58" spans="1:24" ht="75.75" thickBot="1" x14ac:dyDescent="0.3">
      <c r="A58" s="8"/>
      <c r="B58" s="8"/>
      <c r="C58" s="8"/>
      <c r="D58" s="8"/>
      <c r="E58" s="8"/>
      <c r="F58" s="8"/>
      <c r="G58" s="8"/>
      <c r="H58" s="9"/>
      <c r="I58" s="22" t="s">
        <v>177</v>
      </c>
      <c r="J58" s="11" t="s">
        <v>188</v>
      </c>
      <c r="K58" s="12" t="s">
        <v>6</v>
      </c>
      <c r="L58" s="13">
        <v>260</v>
      </c>
      <c r="M58" s="12">
        <v>4</v>
      </c>
      <c r="N58" s="63">
        <v>0.4</v>
      </c>
      <c r="O58" s="52" t="s">
        <v>180</v>
      </c>
      <c r="P58" s="53">
        <v>0</v>
      </c>
      <c r="Q58" s="14">
        <f t="shared" si="34"/>
        <v>0</v>
      </c>
      <c r="R58" s="15">
        <f t="shared" si="35"/>
        <v>0</v>
      </c>
      <c r="S58" s="3"/>
      <c r="T58" s="3"/>
      <c r="U58" s="3"/>
      <c r="V58" s="3"/>
      <c r="W58" s="3"/>
      <c r="X58" s="3"/>
    </row>
    <row r="59" spans="1:24" ht="66" customHeight="1" thickBot="1" x14ac:dyDescent="0.3">
      <c r="A59" s="8"/>
      <c r="B59" s="8"/>
      <c r="C59" s="8"/>
      <c r="D59" s="8"/>
      <c r="E59" s="8"/>
      <c r="F59" s="8"/>
      <c r="G59" s="8"/>
      <c r="H59" s="9"/>
      <c r="I59" s="23" t="s">
        <v>190</v>
      </c>
      <c r="J59" s="17" t="s">
        <v>189</v>
      </c>
      <c r="K59" s="49" t="s">
        <v>50</v>
      </c>
      <c r="L59" s="19">
        <v>290</v>
      </c>
      <c r="M59" s="18">
        <v>4</v>
      </c>
      <c r="N59" s="30">
        <v>0.4</v>
      </c>
      <c r="O59" s="54" t="s">
        <v>198</v>
      </c>
      <c r="P59" s="57">
        <v>0</v>
      </c>
      <c r="Q59" s="47">
        <f t="shared" ref="Q59:Q62" si="36">P59*N59</f>
        <v>0</v>
      </c>
      <c r="R59" s="21">
        <f t="shared" ref="R59:R62" si="37">L59*M59*P59</f>
        <v>0</v>
      </c>
      <c r="S59" s="3"/>
      <c r="T59" s="3"/>
      <c r="U59" s="3"/>
      <c r="V59" s="3"/>
      <c r="W59" s="3"/>
      <c r="X59" s="3"/>
    </row>
    <row r="60" spans="1:24" ht="64.5" customHeight="1" thickBot="1" x14ac:dyDescent="0.3">
      <c r="A60" s="8"/>
      <c r="B60" s="8"/>
      <c r="C60" s="8"/>
      <c r="D60" s="8"/>
      <c r="E60" s="8"/>
      <c r="F60" s="8"/>
      <c r="G60" s="8"/>
      <c r="H60" s="9"/>
      <c r="I60" s="22" t="s">
        <v>191</v>
      </c>
      <c r="J60" s="11" t="s">
        <v>192</v>
      </c>
      <c r="K60" s="12" t="s">
        <v>6</v>
      </c>
      <c r="L60" s="13">
        <v>280</v>
      </c>
      <c r="M60" s="12">
        <v>4</v>
      </c>
      <c r="N60" s="63">
        <v>0.4</v>
      </c>
      <c r="O60" s="52" t="s">
        <v>197</v>
      </c>
      <c r="P60" s="53">
        <v>0</v>
      </c>
      <c r="Q60" s="14">
        <f t="shared" si="36"/>
        <v>0</v>
      </c>
      <c r="R60" s="15">
        <f t="shared" si="37"/>
        <v>0</v>
      </c>
      <c r="S60" s="3"/>
      <c r="T60" s="3"/>
      <c r="U60" s="3"/>
      <c r="V60" s="3"/>
      <c r="W60" s="3"/>
      <c r="X60" s="3"/>
    </row>
    <row r="61" spans="1:24" ht="57.75" customHeight="1" thickBot="1" x14ac:dyDescent="0.3">
      <c r="A61" s="8"/>
      <c r="B61" s="8"/>
      <c r="C61" s="8"/>
      <c r="D61" s="8"/>
      <c r="E61" s="8"/>
      <c r="F61" s="8"/>
      <c r="G61" s="8"/>
      <c r="H61" s="9"/>
      <c r="I61" s="23" t="s">
        <v>194</v>
      </c>
      <c r="J61" s="17" t="s">
        <v>195</v>
      </c>
      <c r="K61" s="49" t="s">
        <v>50</v>
      </c>
      <c r="L61" s="19">
        <v>280</v>
      </c>
      <c r="M61" s="18">
        <v>4</v>
      </c>
      <c r="N61" s="30">
        <v>0.4</v>
      </c>
      <c r="O61" s="54" t="s">
        <v>196</v>
      </c>
      <c r="P61" s="57">
        <v>0</v>
      </c>
      <c r="Q61" s="47">
        <f t="shared" si="36"/>
        <v>0</v>
      </c>
      <c r="R61" s="21">
        <f t="shared" si="37"/>
        <v>0</v>
      </c>
      <c r="S61" s="3"/>
      <c r="T61" s="3"/>
      <c r="U61" s="3"/>
      <c r="V61" s="3"/>
      <c r="W61" s="3"/>
      <c r="X61" s="3"/>
    </row>
    <row r="62" spans="1:24" ht="56.25" customHeight="1" thickBot="1" x14ac:dyDescent="0.3">
      <c r="A62" s="8"/>
      <c r="B62" s="8"/>
      <c r="C62" s="8"/>
      <c r="D62" s="8"/>
      <c r="E62" s="8"/>
      <c r="F62" s="8"/>
      <c r="G62" s="8"/>
      <c r="H62" s="9"/>
      <c r="I62" s="22" t="s">
        <v>186</v>
      </c>
      <c r="J62" s="11" t="s">
        <v>187</v>
      </c>
      <c r="K62" s="12" t="s">
        <v>6</v>
      </c>
      <c r="L62" s="13">
        <v>250</v>
      </c>
      <c r="M62" s="12">
        <v>4</v>
      </c>
      <c r="N62" s="63">
        <v>0.5</v>
      </c>
      <c r="O62" s="52" t="s">
        <v>193</v>
      </c>
      <c r="P62" s="53">
        <v>0</v>
      </c>
      <c r="Q62" s="14">
        <f t="shared" si="36"/>
        <v>0</v>
      </c>
      <c r="R62" s="15">
        <f t="shared" si="37"/>
        <v>0</v>
      </c>
      <c r="S62" s="3"/>
      <c r="T62" s="3"/>
      <c r="U62" s="3"/>
      <c r="V62" s="3"/>
      <c r="W62" s="3"/>
      <c r="X62" s="3"/>
    </row>
    <row r="63" spans="1:24" ht="74.25" customHeight="1" thickBot="1" x14ac:dyDescent="0.3">
      <c r="A63" s="24"/>
      <c r="B63" s="24"/>
      <c r="C63" s="24"/>
      <c r="D63" s="24"/>
      <c r="E63" s="24"/>
      <c r="F63" s="24"/>
      <c r="G63" s="24"/>
      <c r="H63" s="25"/>
      <c r="I63" s="26" t="s">
        <v>31</v>
      </c>
      <c r="J63" s="27" t="s">
        <v>32</v>
      </c>
      <c r="K63" s="28" t="s">
        <v>33</v>
      </c>
      <c r="L63" s="29">
        <v>180</v>
      </c>
      <c r="M63" s="28">
        <v>4</v>
      </c>
      <c r="N63" s="30">
        <f>4*0.25</f>
        <v>1</v>
      </c>
      <c r="O63" s="56" t="s">
        <v>162</v>
      </c>
      <c r="P63" s="57">
        <v>0</v>
      </c>
      <c r="Q63" s="30">
        <f t="shared" si="0"/>
        <v>0</v>
      </c>
      <c r="R63" s="31">
        <f t="shared" si="1"/>
        <v>0</v>
      </c>
      <c r="S63" s="3"/>
      <c r="T63" s="3"/>
      <c r="U63" s="3"/>
      <c r="V63" s="3"/>
      <c r="W63" s="3"/>
      <c r="X63" s="3"/>
    </row>
    <row r="64" spans="1:24" ht="23.25" x14ac:dyDescent="0.35">
      <c r="A64" s="32"/>
      <c r="B64" s="32"/>
      <c r="C64" s="32"/>
      <c r="D64" s="32"/>
      <c r="E64" s="32"/>
      <c r="F64" s="32"/>
      <c r="G64" s="32"/>
      <c r="H64" s="32"/>
      <c r="I64" s="39" t="s">
        <v>40</v>
      </c>
      <c r="J64" s="33"/>
      <c r="K64" s="33"/>
      <c r="L64" s="34"/>
      <c r="M64" s="33"/>
      <c r="N64" s="35"/>
      <c r="O64" s="33"/>
      <c r="P64" s="37" t="s">
        <v>34</v>
      </c>
      <c r="Q64" s="59">
        <f>SUM(Q7:Q63)</f>
        <v>0</v>
      </c>
      <c r="R64" s="36" t="s">
        <v>35</v>
      </c>
      <c r="S64" s="3"/>
      <c r="T64" s="3"/>
      <c r="U64" s="3"/>
      <c r="V64" s="3"/>
      <c r="W64" s="3"/>
      <c r="X64" s="3"/>
    </row>
    <row r="65" spans="1:24" ht="23.25" x14ac:dyDescent="0.25">
      <c r="A65" s="6"/>
      <c r="B65" s="6"/>
      <c r="C65" s="6"/>
      <c r="D65" s="6"/>
      <c r="E65" s="6"/>
      <c r="F65" s="6"/>
      <c r="G65" s="6"/>
      <c r="H65" s="6"/>
      <c r="I65" s="42" t="s">
        <v>170</v>
      </c>
      <c r="J65" s="32"/>
      <c r="K65" s="32"/>
      <c r="L65" s="61"/>
      <c r="M65" s="32"/>
      <c r="N65" s="40"/>
      <c r="O65" s="37" t="s">
        <v>41</v>
      </c>
      <c r="P65" s="41">
        <f>P8*M8+P7*M7+P9*M9+P10*M10+P11*M11+P12*M12+P14*M14+P15*M15+P16*M16+P63*M63+M17*P17+M18*P18+M19*P19+M20*P20+M21*P21+M22*P22+M23*P23+M24*P24+M25*P25+M26*P26+M27*P27+M28*P28+M29*P29+M30*P30+M31*P31+M32*P32+M33*P33+M34*P34+M35*P35+M36*P36+M37*P37+M38*P38+M39*P39+M40*P40+M41*P41+M43*P43+M44*P44+M45*P45+M46*P46+M47*P47+M48*P48+M49*P49+M50*P50+M51*P51+M52*P52+M53*P53+M54*P54+M55*P55+M56*P56+M42*P42+M57*P57+M58*P58+M59*P59+M60*P60+M61*P61+M62*P62+M13*P13</f>
        <v>0</v>
      </c>
      <c r="Q65" s="36" t="s">
        <v>47</v>
      </c>
      <c r="R65" s="38">
        <f>SUM(R7:R63)</f>
        <v>0</v>
      </c>
      <c r="S65" s="3"/>
      <c r="T65" s="3"/>
      <c r="U65" s="3"/>
      <c r="V65" s="3"/>
      <c r="W65" s="3"/>
      <c r="X65" s="3"/>
    </row>
    <row r="66" spans="1:24" ht="23.25" x14ac:dyDescent="0.25">
      <c r="A66" s="6"/>
      <c r="B66" s="6"/>
      <c r="C66" s="6"/>
      <c r="D66" s="6"/>
      <c r="E66" s="6"/>
      <c r="F66" s="6"/>
      <c r="G66" s="6"/>
      <c r="H66" s="6"/>
      <c r="I66" s="42" t="s">
        <v>171</v>
      </c>
      <c r="J66" s="62"/>
      <c r="K66" s="32"/>
      <c r="L66" s="32"/>
      <c r="M66" s="32"/>
      <c r="N66" s="40"/>
      <c r="O66" s="37" t="s">
        <v>175</v>
      </c>
      <c r="P66" s="58">
        <f>IF(R65&gt;200000, 0.2,IF(R65&gt;105000, 0.15,IF(R65&gt;70000, 0.1, IF(R65&gt;35000, 0.05, 0))))</f>
        <v>0</v>
      </c>
      <c r="Q66" s="40" t="s">
        <v>174</v>
      </c>
      <c r="R66" s="38">
        <f>R65*P66</f>
        <v>0</v>
      </c>
      <c r="S66" s="3"/>
      <c r="T66" s="3"/>
      <c r="U66" s="3"/>
      <c r="V66" s="3"/>
      <c r="W66" s="3"/>
      <c r="X66" s="3"/>
    </row>
    <row r="67" spans="1:24" ht="23.25" x14ac:dyDescent="0.25">
      <c r="A67" s="6"/>
      <c r="B67" s="6"/>
      <c r="C67" s="6"/>
      <c r="D67" s="6"/>
      <c r="E67" s="6"/>
      <c r="F67" s="6"/>
      <c r="G67" s="6"/>
      <c r="H67" s="6"/>
      <c r="I67" s="42" t="s">
        <v>172</v>
      </c>
      <c r="J67" s="32"/>
      <c r="K67" s="32"/>
      <c r="L67" s="32"/>
      <c r="M67" s="32"/>
      <c r="N67" s="40"/>
      <c r="O67" s="37" t="s">
        <v>164</v>
      </c>
      <c r="P67" s="41">
        <f>P65</f>
        <v>0</v>
      </c>
      <c r="Q67" s="36" t="s">
        <v>47</v>
      </c>
      <c r="R67" s="38">
        <f>R65-R66</f>
        <v>0</v>
      </c>
      <c r="S67" s="3"/>
      <c r="T67" s="3"/>
      <c r="U67" s="3"/>
      <c r="V67" s="3"/>
      <c r="W67" s="3"/>
      <c r="X67" s="3"/>
    </row>
    <row r="68" spans="1:24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3"/>
      <c r="T68" s="3"/>
      <c r="U68" s="3"/>
      <c r="V68" s="3"/>
      <c r="W68" s="3"/>
      <c r="X68" s="3"/>
    </row>
    <row r="69" spans="1:24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6"/>
      <c r="M69" s="6"/>
      <c r="N69" s="6"/>
      <c r="O69" s="6"/>
      <c r="P69" s="6"/>
      <c r="Q69" s="6"/>
      <c r="R69" s="6"/>
      <c r="S69" s="3"/>
      <c r="T69" s="3"/>
      <c r="U69" s="3"/>
      <c r="V69" s="3"/>
      <c r="W69" s="3"/>
      <c r="X69" s="3"/>
    </row>
    <row r="70" spans="1:24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3"/>
      <c r="T70" s="3"/>
      <c r="U70" s="3"/>
      <c r="V70" s="3"/>
      <c r="W70" s="3"/>
      <c r="X70" s="3"/>
    </row>
    <row r="71" spans="1:24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3"/>
      <c r="T71" s="3"/>
      <c r="U71" s="3"/>
      <c r="V71" s="3"/>
      <c r="W71" s="3"/>
      <c r="X71" s="3"/>
    </row>
    <row r="72" spans="1:24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3"/>
      <c r="T72" s="3"/>
      <c r="U72" s="3"/>
      <c r="V72" s="3"/>
      <c r="W72" s="3"/>
      <c r="X72" s="3"/>
    </row>
    <row r="73" spans="1:24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3"/>
      <c r="T73" s="3"/>
      <c r="U73" s="3"/>
      <c r="V73" s="3"/>
      <c r="W73" s="3"/>
      <c r="X73" s="3"/>
    </row>
    <row r="74" spans="1:24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3"/>
      <c r="T74" s="3"/>
      <c r="U74" s="3"/>
      <c r="V74" s="3"/>
      <c r="W74" s="3"/>
      <c r="X74" s="3"/>
    </row>
    <row r="75" spans="1:24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3"/>
      <c r="T75" s="3"/>
      <c r="U75" s="3"/>
      <c r="V75" s="3"/>
      <c r="W75" s="3"/>
      <c r="X75" s="3"/>
    </row>
    <row r="76" spans="1:24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</row>
    <row r="77" spans="1:24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3"/>
      <c r="T77" s="3"/>
      <c r="U77" s="3"/>
      <c r="V77" s="3"/>
      <c r="W77" s="3"/>
      <c r="X77" s="3"/>
    </row>
    <row r="78" spans="1:24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3"/>
      <c r="T78" s="3"/>
      <c r="U78" s="3"/>
      <c r="V78" s="3"/>
      <c r="W78" s="3"/>
      <c r="X78" s="3"/>
    </row>
    <row r="79" spans="1:24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3"/>
      <c r="T79" s="3"/>
      <c r="U79" s="3"/>
      <c r="V79" s="3"/>
      <c r="W79" s="3"/>
      <c r="X79" s="3"/>
    </row>
    <row r="80" spans="1:24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3"/>
      <c r="T80" s="3"/>
      <c r="U80" s="3"/>
      <c r="V80" s="3"/>
      <c r="W80" s="3"/>
      <c r="X80" s="3"/>
    </row>
    <row r="81" spans="1:24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3"/>
      <c r="T81" s="3"/>
      <c r="U81" s="3"/>
      <c r="V81" s="3"/>
      <c r="W81" s="3"/>
      <c r="X81" s="3"/>
    </row>
    <row r="82" spans="1:24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3"/>
      <c r="T82" s="3"/>
      <c r="U82" s="3"/>
      <c r="V82" s="3"/>
      <c r="W82" s="3"/>
      <c r="X82" s="3"/>
    </row>
    <row r="83" spans="1:24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3"/>
      <c r="T83" s="3"/>
      <c r="U83" s="3"/>
      <c r="V83" s="3"/>
      <c r="W83" s="3"/>
      <c r="X83" s="3"/>
    </row>
    <row r="84" spans="1:24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3"/>
      <c r="T84" s="3"/>
      <c r="U84" s="3"/>
      <c r="V84" s="3"/>
      <c r="W84" s="3"/>
      <c r="X84" s="3"/>
    </row>
    <row r="85" spans="1:24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3"/>
      <c r="T85" s="3"/>
      <c r="U85" s="3"/>
      <c r="V85" s="3"/>
      <c r="W85" s="3"/>
      <c r="X85" s="3"/>
    </row>
    <row r="86" spans="1:24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3"/>
      <c r="T86" s="3"/>
      <c r="U86" s="3"/>
      <c r="V86" s="3"/>
      <c r="W86" s="3"/>
      <c r="X86" s="3"/>
    </row>
    <row r="87" spans="1:24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3"/>
      <c r="T87" s="3"/>
      <c r="U87" s="3"/>
      <c r="V87" s="3"/>
      <c r="W87" s="3"/>
      <c r="X87" s="3"/>
    </row>
    <row r="88" spans="1:24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3"/>
      <c r="T88" s="3"/>
      <c r="U88" s="3"/>
      <c r="V88" s="3"/>
      <c r="W88" s="3"/>
      <c r="X88" s="3"/>
    </row>
    <row r="89" spans="1:24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3"/>
      <c r="T89" s="3"/>
      <c r="U89" s="3"/>
      <c r="V89" s="3"/>
      <c r="W89" s="3"/>
      <c r="X89" s="3"/>
    </row>
    <row r="90" spans="1:24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3"/>
      <c r="T90" s="3"/>
      <c r="U90" s="3"/>
      <c r="V90" s="3"/>
      <c r="W90" s="3"/>
      <c r="X90" s="3"/>
    </row>
    <row r="91" spans="1:24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3"/>
      <c r="T91" s="3"/>
      <c r="U91" s="3"/>
      <c r="V91" s="3"/>
      <c r="W91" s="3"/>
      <c r="X91" s="3"/>
    </row>
    <row r="92" spans="1:24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3"/>
      <c r="T92" s="3"/>
      <c r="U92" s="3"/>
      <c r="V92" s="3"/>
      <c r="W92" s="3"/>
      <c r="X92" s="3"/>
    </row>
    <row r="93" spans="1:24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3"/>
      <c r="T93" s="3"/>
      <c r="U93" s="3"/>
      <c r="V93" s="3"/>
      <c r="W93" s="3"/>
      <c r="X93" s="3"/>
    </row>
    <row r="94" spans="1:24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3"/>
      <c r="T94" s="3"/>
      <c r="U94" s="3"/>
      <c r="V94" s="3"/>
      <c r="W94" s="3"/>
      <c r="X94" s="3"/>
    </row>
    <row r="95" spans="1:24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3"/>
      <c r="T95" s="3"/>
      <c r="U95" s="3"/>
      <c r="V95" s="3"/>
      <c r="W95" s="3"/>
      <c r="X95" s="3"/>
    </row>
    <row r="96" spans="1:24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3"/>
      <c r="T96" s="3"/>
      <c r="U96" s="3"/>
      <c r="V96" s="3"/>
      <c r="W96" s="3"/>
      <c r="X96" s="3"/>
    </row>
    <row r="97" spans="1:18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</row>
  </sheetData>
  <sheetProtection password="ED3D" sheet="1" objects="1" scenarios="1"/>
  <mergeCells count="14">
    <mergeCell ref="I1:R2"/>
    <mergeCell ref="O4:P4"/>
    <mergeCell ref="L5:L6"/>
    <mergeCell ref="I4:N4"/>
    <mergeCell ref="Q4:R4"/>
    <mergeCell ref="P5:P6"/>
    <mergeCell ref="R5:R6"/>
    <mergeCell ref="Q5:Q6"/>
    <mergeCell ref="M5:M6"/>
    <mergeCell ref="I5:I6"/>
    <mergeCell ref="J5:J6"/>
    <mergeCell ref="K5:K6"/>
    <mergeCell ref="O5:O6"/>
    <mergeCell ref="N5:N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2014-02-08T10:15:11Z</dcterms:modified>
</cp:coreProperties>
</file>