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егкотоннажные" sheetId="1" r:id="rId1"/>
    <sheet name="малотоннажные" sheetId="2" r:id="rId2"/>
    <sheet name="среднетоннажные" sheetId="3" r:id="rId3"/>
    <sheet name="длинномер" sheetId="4" r:id="rId4"/>
    <sheet name="вп" sheetId="5" r:id="rId5"/>
    <sheet name="Лист10" sheetId="6" r:id="rId6"/>
  </sheets>
  <definedNames/>
  <calcPr fullCalcOnLoad="1"/>
</workbook>
</file>

<file path=xl/sharedStrings.xml><?xml version="1.0" encoding="utf-8"?>
<sst xmlns="http://schemas.openxmlformats.org/spreadsheetml/2006/main" count="355" uniqueCount="207">
  <si>
    <t>У Т В Е Р Ж Д А Ю</t>
  </si>
  <si>
    <t>Директор ТОО "Кострудстрой"</t>
  </si>
  <si>
    <t>_______________ В.В.Скринтовский</t>
  </si>
  <si>
    <t>на 01 Января 2017 года.</t>
  </si>
  <si>
    <t>с числом поверочных делений до 3000, тензодатчики WBK</t>
  </si>
  <si>
    <t>Таблица 1. Весоизмерительный механизм под заливку бетоном в статике (ЗС)</t>
  </si>
  <si>
    <t>Таблица 2. Весоизмерительный механизм для статистического взвешивания (МС)</t>
  </si>
  <si>
    <t>Ширина весоизмерительного механизма 3,5 м</t>
  </si>
  <si>
    <t>Дополнительные опции (указываются по необходимости)</t>
  </si>
  <si>
    <t>Параметр</t>
  </si>
  <si>
    <t>Возможные исполнения</t>
  </si>
  <si>
    <t>Цена, тенге</t>
  </si>
  <si>
    <t>Код заказа</t>
  </si>
  <si>
    <t>Закладные детали фундамента</t>
  </si>
  <si>
    <t>Листы опорные, внутреннее ограждение пандуса</t>
  </si>
  <si>
    <t>/ЗД</t>
  </si>
  <si>
    <t xml:space="preserve">ПРАЙС-ЛИСТ </t>
  </si>
  <si>
    <t>Противоударные платформенные весы ВСДП "ГРАНИТ" для длинномерных грузов</t>
  </si>
  <si>
    <t>НПВ, т</t>
  </si>
  <si>
    <t>Габариты, м</t>
  </si>
  <si>
    <t>Длина</t>
  </si>
  <si>
    <t>Ширина</t>
  </si>
  <si>
    <t>Высота</t>
  </si>
  <si>
    <t>ВСДП</t>
  </si>
  <si>
    <t>ВСДП Д.10.60.15</t>
  </si>
  <si>
    <t>ВСДП Д.10.90.15</t>
  </si>
  <si>
    <t>ВСДП Д.15.120.15</t>
  </si>
  <si>
    <t>ВСДП Д.20.120.15</t>
  </si>
  <si>
    <t>-А</t>
  </si>
  <si>
    <t>-О</t>
  </si>
  <si>
    <t>-П</t>
  </si>
  <si>
    <t>-С</t>
  </si>
  <si>
    <t>-Д1</t>
  </si>
  <si>
    <t>-Д2</t>
  </si>
  <si>
    <t>-С3</t>
  </si>
  <si>
    <t>-С4</t>
  </si>
  <si>
    <t>-КТn</t>
  </si>
  <si>
    <t>-ЗД</t>
  </si>
  <si>
    <t>Устройство амортизации</t>
  </si>
  <si>
    <t>С устройством амортизации</t>
  </si>
  <si>
    <r>
      <t xml:space="preserve">Температурный диапазон эксплуатации, </t>
    </r>
    <r>
      <rPr>
        <sz val="11"/>
        <color indexed="8"/>
        <rFont val="Calibri"/>
        <family val="2"/>
      </rPr>
      <t>°С</t>
    </r>
  </si>
  <si>
    <t>Класс точности</t>
  </si>
  <si>
    <t>С3</t>
  </si>
  <si>
    <t>С4</t>
  </si>
  <si>
    <t>Кабель тензометрический</t>
  </si>
  <si>
    <t>Кабель тензометрический с разделкой длиной n-метров</t>
  </si>
  <si>
    <t>Комплект закладных деталей</t>
  </si>
  <si>
    <t>-Р</t>
  </si>
  <si>
    <t>ВСДП 15.20.20</t>
  </si>
  <si>
    <t>ВСДП 15.30.15</t>
  </si>
  <si>
    <t>ВСДП 15.25.25</t>
  </si>
  <si>
    <t>ВСДП 15.45.15</t>
  </si>
  <si>
    <t>ВСДП 20.20.20</t>
  </si>
  <si>
    <t>ВСДП 20.30.15</t>
  </si>
  <si>
    <t>ВСДП 20.25.25</t>
  </si>
  <si>
    <t>ВСДП 20.45.15</t>
  </si>
  <si>
    <t>ВСДП 30.25.25</t>
  </si>
  <si>
    <t>ВСДП 40.25.25</t>
  </si>
  <si>
    <t>ВСДП М.005.10.10</t>
  </si>
  <si>
    <t>ВСДП М.005.15.10</t>
  </si>
  <si>
    <t>ВСДП М.01.10.10</t>
  </si>
  <si>
    <t>ВСДП М.01.15.10</t>
  </si>
  <si>
    <t>ВСДП М.02.15.10</t>
  </si>
  <si>
    <t>ВСДП М.02.15.15</t>
  </si>
  <si>
    <t>ВСДП М.02.20.20</t>
  </si>
  <si>
    <t>ВСДП М.02.20.15</t>
  </si>
  <si>
    <t>ВСДП М.03.15.15</t>
  </si>
  <si>
    <t>ВСДП М.03.20.15</t>
  </si>
  <si>
    <t>ВСДП М.03.20.20</t>
  </si>
  <si>
    <t>ВСДП М.05.20.15</t>
  </si>
  <si>
    <t>ВСДП М.05.30.15</t>
  </si>
  <si>
    <t>ВСДП М.05.25.25</t>
  </si>
  <si>
    <t>ВСДП М.10.20.15</t>
  </si>
  <si>
    <t>ВСДП М.10.40.15</t>
  </si>
  <si>
    <t>ВСДП М.10.45.15</t>
  </si>
  <si>
    <t>-Т1</t>
  </si>
  <si>
    <t>ВСДП Л.005.10.10</t>
  </si>
  <si>
    <t>ВСДП Л.01.10.10</t>
  </si>
  <si>
    <t>ВСДП Л.01.15.10</t>
  </si>
  <si>
    <t>ВСДП Л.02.15.10</t>
  </si>
  <si>
    <t>ВСДП Л.02.15.15</t>
  </si>
  <si>
    <t>ВСДП Л.02.20.15</t>
  </si>
  <si>
    <t>ВСДП Л.02.20.20</t>
  </si>
  <si>
    <t>ВСДП Л.02.30.15</t>
  </si>
  <si>
    <t>ВСДП Л.03.15.10</t>
  </si>
  <si>
    <t>ВСДП Л.03.15.15</t>
  </si>
  <si>
    <t>ВСДП Л.03.20.15</t>
  </si>
  <si>
    <t>ВСДП Л.03.20.20</t>
  </si>
  <si>
    <t>ВСДП Л.03.30.15</t>
  </si>
  <si>
    <t>ВСДП Л.05.20.15</t>
  </si>
  <si>
    <t>ВСДП Л.05.20.20</t>
  </si>
  <si>
    <t xml:space="preserve">Противоударные платформенные весы ВСДП "ГРАНИТ" </t>
  </si>
  <si>
    <t>Таблица 2. Весоизмерительный прибор</t>
  </si>
  <si>
    <t>Весовой индикатор CI-1560  с одним портом RS232</t>
  </si>
  <si>
    <t>CI1560</t>
  </si>
  <si>
    <t>Весовой индикатор CI-5010  с одним портом RS232</t>
  </si>
  <si>
    <t>CI5010</t>
  </si>
  <si>
    <t>Весовой индикатор CI-6000A1  с одним портом RS232</t>
  </si>
  <si>
    <t>CI6000</t>
  </si>
  <si>
    <t>Весовой индикатор Микросим М0601 с двумя портами RS232</t>
  </si>
  <si>
    <t>М0601</t>
  </si>
  <si>
    <t>Весовой индикатор WE2110 с портами RS232 и RS232/RS485</t>
  </si>
  <si>
    <t>WE2110</t>
  </si>
  <si>
    <t>Весовой индикатор WE2111 с интерфейсами EtHernet, USB, RS232(Tx) и RS232/RS485</t>
  </si>
  <si>
    <t>WE2111</t>
  </si>
  <si>
    <t xml:space="preserve">Модель ВП </t>
  </si>
  <si>
    <t>Модель ШИ</t>
  </si>
  <si>
    <t>Шкаф измериельный на базе индикатора CI-1560</t>
  </si>
  <si>
    <t>ШИ1560</t>
  </si>
  <si>
    <t>Шкаф измериельный на базе индикатора CI-5010</t>
  </si>
  <si>
    <t>ШИ5010</t>
  </si>
  <si>
    <t>Шкаф измериельный на базе индикатора CI-6000</t>
  </si>
  <si>
    <t>ШИ6000</t>
  </si>
  <si>
    <t>Шкаф измериельный на базе индикатора М0601</t>
  </si>
  <si>
    <t>ШИ0601</t>
  </si>
  <si>
    <t>ШИ2110</t>
  </si>
  <si>
    <t>Шкаф измериельный на базе индикатора WE2110</t>
  </si>
  <si>
    <t>Шкаф измериельный на базе индикатора WE2111</t>
  </si>
  <si>
    <t>ШИ2111</t>
  </si>
  <si>
    <t>Интерфейс связи ШИ</t>
  </si>
  <si>
    <t>Предустановленный RS232 (открытый протокол)</t>
  </si>
  <si>
    <t>-ОП232</t>
  </si>
  <si>
    <t>-ОП485</t>
  </si>
  <si>
    <t>RS485 (открытый протокол)</t>
  </si>
  <si>
    <t>RS485 (протокол Profibus DP)</t>
  </si>
  <si>
    <t>-DP</t>
  </si>
  <si>
    <t>100 Base-Tx (протокол Ethernet)</t>
  </si>
  <si>
    <t>-ЕТ</t>
  </si>
  <si>
    <t>Выходные сигналы</t>
  </si>
  <si>
    <t>Вых. Аналоговый 4…20mA</t>
  </si>
  <si>
    <t>-A</t>
  </si>
  <si>
    <t>Вх,/Вых. Дискретный</t>
  </si>
  <si>
    <t>-Д</t>
  </si>
  <si>
    <t xml:space="preserve">До минус 40 С </t>
  </si>
  <si>
    <t>Опция термостатирования ШИ</t>
  </si>
  <si>
    <t>Опция дублирования результатов измерения</t>
  </si>
  <si>
    <t>YHL-5, высота цифр 125 мм, светодиодное</t>
  </si>
  <si>
    <t>-ТБЛ100У</t>
  </si>
  <si>
    <t>CD3040A, высота цифр 100 мм, светодиодное</t>
  </si>
  <si>
    <t>-ТБЛ100</t>
  </si>
  <si>
    <t>YHL-8, высота цифр 200 мм, светодиодное</t>
  </si>
  <si>
    <t>-ТБЛ200У</t>
  </si>
  <si>
    <t>Монтажный комплект ВИ</t>
  </si>
  <si>
    <t>Монтажный комплект для монтажа в щит</t>
  </si>
  <si>
    <t>-МЩ</t>
  </si>
  <si>
    <t>Поставка для настольного монтажа</t>
  </si>
  <si>
    <t>-МН</t>
  </si>
  <si>
    <t>Вид кронштейна крепления ШИ</t>
  </si>
  <si>
    <t>стандартное крепление на проушины</t>
  </si>
  <si>
    <t>пластина для вертикального крепления на стену</t>
  </si>
  <si>
    <t>крепление под наклоном</t>
  </si>
  <si>
    <t>-КИ1</t>
  </si>
  <si>
    <t>-КИ2</t>
  </si>
  <si>
    <t>-КИ3</t>
  </si>
  <si>
    <t>Кронштейн крепления ТБЛ</t>
  </si>
  <si>
    <t>Кронштейн типа "корзина"</t>
  </si>
  <si>
    <t>Кронштейн типа "пластина"</t>
  </si>
  <si>
    <t>-КТ1</t>
  </si>
  <si>
    <t>-КТ2</t>
  </si>
  <si>
    <t>Автоматизированное рабочее место</t>
  </si>
  <si>
    <t>Станция оператора в промышленном исполнении, монитор, клавиатура, мышь, ОС Windows</t>
  </si>
  <si>
    <t>Плата интерфейса СР-112UL-I-DB9M (два порта RS485 с гальванической развязкой)</t>
  </si>
  <si>
    <t>Коммуникационный модуль Profibus, CIF-50 PB</t>
  </si>
  <si>
    <t>-APM</t>
  </si>
  <si>
    <t>Принтер</t>
  </si>
  <si>
    <t>Принтер компании НР А4</t>
  </si>
  <si>
    <t>-ПР</t>
  </si>
  <si>
    <t>ИПБ компании АРС (аналог Back-UPS CS650)</t>
  </si>
  <si>
    <t>-ИПБ</t>
  </si>
  <si>
    <t>Источник бесперебойного питания</t>
  </si>
  <si>
    <t>ПО "АРМ весовщика ВСДП "ГРАНИТ"</t>
  </si>
  <si>
    <t>CD с ПО на базе СУБД Му SQL</t>
  </si>
  <si>
    <t>-ПО</t>
  </si>
  <si>
    <t xml:space="preserve">Платформенные весы ВСДП "ГРАНИТ" легкотоннажные </t>
  </si>
  <si>
    <t>Таблица 1. Весоизмерительный механизм</t>
  </si>
  <si>
    <t>Модель / Параметр</t>
  </si>
  <si>
    <t>ВСДП Л.005.15.10</t>
  </si>
  <si>
    <t>Число диапазонов измерений</t>
  </si>
  <si>
    <t>Один диапазон</t>
  </si>
  <si>
    <t>Два диапазона</t>
  </si>
  <si>
    <t>От -10 до + 40 (BSA, H4, 3510)</t>
  </si>
  <si>
    <t>-T0</t>
  </si>
  <si>
    <t>От -20 до + 40 (BSS)</t>
  </si>
  <si>
    <t>-T1</t>
  </si>
  <si>
    <t>-T2</t>
  </si>
  <si>
    <t>От -30 до + 40 (HLC, BLC, ELC)</t>
  </si>
  <si>
    <t xml:space="preserve">Платформенные весы ВСДП "ГРАНИТ" малотоннажные </t>
  </si>
  <si>
    <t>ВСДП М.10.25.15</t>
  </si>
  <si>
    <t>Грузоприёмные элементы</t>
  </si>
  <si>
    <t>Элементы для круглого груза</t>
  </si>
  <si>
    <t>От -20 до + 50 (WBK - класс точности С4)</t>
  </si>
  <si>
    <t>От -30 до + 50 (RTN)</t>
  </si>
  <si>
    <t>-T3</t>
  </si>
  <si>
    <t>-T4</t>
  </si>
  <si>
    <t>От -40 до + 50 (WBK - класс точности С3)</t>
  </si>
  <si>
    <t>-T5</t>
  </si>
  <si>
    <t>-T6</t>
  </si>
  <si>
    <t>От -50 до + 50 (C16)</t>
  </si>
  <si>
    <t xml:space="preserve">Противоударные платформенные весы ВСДП "ГРАНИТ" среднетоннажные </t>
  </si>
  <si>
    <t>Элементы для плоского груза</t>
  </si>
  <si>
    <t>Элементы для сортопроката</t>
  </si>
  <si>
    <t>Элементы комбинированного типа</t>
  </si>
  <si>
    <t>НПВ, т/ Длина, м</t>
  </si>
  <si>
    <t>.                         .</t>
  </si>
  <si>
    <t>Рекомендуемые типоразмеры</t>
  </si>
  <si>
    <t xml:space="preserve">Весы автомобильные для статистического взвешивания ВСА "МОНОЛИТ СД" </t>
  </si>
  <si>
    <t>RUB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</si>
</sst>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/>
    </xf>
    <xf numFmtId="0" fontId="2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64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40" fillId="0" borderId="10" xfId="0" applyNumberFormat="1" applyFon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34" borderId="0" xfId="0" applyFill="1" applyAlignment="1">
      <alignment/>
    </xf>
    <xf numFmtId="3" fontId="0" fillId="34" borderId="10" xfId="0" applyNumberFormat="1" applyFill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0" fillId="34" borderId="13" xfId="0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164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workbookViewId="0" topLeftCell="A1">
      <selection activeCell="K43" sqref="K43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5" width="11.421875" style="0" customWidth="1"/>
    <col min="6" max="6" width="13.421875" style="0" customWidth="1"/>
    <col min="7" max="7" width="17.140625" style="0" customWidth="1"/>
    <col min="9" max="9" width="0" style="0" hidden="1" customWidth="1"/>
  </cols>
  <sheetData>
    <row r="1" spans="1:9" ht="15">
      <c r="A1" s="8" t="s">
        <v>0</v>
      </c>
      <c r="B1" s="8"/>
      <c r="C1" s="8"/>
      <c r="D1" s="8"/>
      <c r="E1" s="1"/>
      <c r="F1" s="1"/>
      <c r="G1" s="8"/>
      <c r="H1" s="8"/>
      <c r="I1" s="8"/>
    </row>
    <row r="2" spans="1:9" ht="15">
      <c r="A2" s="8" t="s">
        <v>1</v>
      </c>
      <c r="B2" s="8"/>
      <c r="C2" s="8"/>
      <c r="D2" s="8"/>
      <c r="E2" s="1"/>
      <c r="F2" s="1"/>
      <c r="G2" s="8"/>
      <c r="H2" s="8"/>
      <c r="I2" s="8"/>
    </row>
    <row r="3" spans="1:9" ht="15">
      <c r="A3" s="8" t="s">
        <v>2</v>
      </c>
      <c r="B3" s="8"/>
      <c r="C3" s="8"/>
      <c r="D3" s="8"/>
      <c r="E3" s="1"/>
      <c r="F3" s="1"/>
      <c r="G3" s="8"/>
      <c r="H3" s="8"/>
      <c r="I3" s="8"/>
    </row>
    <row r="4" spans="1:9" ht="15">
      <c r="A4" s="1"/>
      <c r="B4" s="1"/>
      <c r="C4" s="1"/>
      <c r="D4" s="1"/>
      <c r="E4" s="1"/>
      <c r="F4" s="1"/>
      <c r="G4" s="4"/>
      <c r="H4" s="1"/>
      <c r="I4" s="1"/>
    </row>
    <row r="5" spans="1:9" ht="15">
      <c r="A5" s="1"/>
      <c r="B5" s="1"/>
      <c r="C5" s="1"/>
      <c r="D5" s="1"/>
      <c r="E5" s="1"/>
      <c r="F5" s="1"/>
      <c r="G5" s="4"/>
      <c r="H5" s="1"/>
      <c r="I5" s="1"/>
    </row>
    <row r="6" spans="1:9" ht="15">
      <c r="A6" s="87" t="s">
        <v>16</v>
      </c>
      <c r="B6" s="87"/>
      <c r="C6" s="87"/>
      <c r="D6" s="87"/>
      <c r="E6" s="87"/>
      <c r="F6" s="87"/>
      <c r="G6" s="87"/>
      <c r="H6" s="8"/>
      <c r="I6" s="8"/>
    </row>
    <row r="7" spans="1:9" ht="15">
      <c r="A7" s="87" t="s">
        <v>173</v>
      </c>
      <c r="B7" s="87"/>
      <c r="C7" s="87"/>
      <c r="D7" s="87"/>
      <c r="E7" s="87"/>
      <c r="F7" s="87"/>
      <c r="G7" s="87"/>
      <c r="H7" s="8"/>
      <c r="I7" s="8"/>
    </row>
    <row r="8" spans="1:9" ht="15">
      <c r="A8" s="87" t="s">
        <v>3</v>
      </c>
      <c r="B8" s="87"/>
      <c r="C8" s="87"/>
      <c r="D8" s="87"/>
      <c r="E8" s="87"/>
      <c r="F8" s="87"/>
      <c r="G8" s="87"/>
      <c r="H8" s="8"/>
      <c r="I8" s="8"/>
    </row>
    <row r="10" spans="1:4" ht="15">
      <c r="A10" s="2" t="s">
        <v>174</v>
      </c>
      <c r="B10" s="2"/>
      <c r="C10" s="2"/>
      <c r="D10" s="2"/>
    </row>
    <row r="12" spans="1:7" ht="28.5" customHeight="1">
      <c r="A12" s="78" t="s">
        <v>175</v>
      </c>
      <c r="B12" s="72" t="s">
        <v>10</v>
      </c>
      <c r="C12" s="73"/>
      <c r="D12" s="73"/>
      <c r="E12" s="74"/>
      <c r="F12" s="59" t="s">
        <v>11</v>
      </c>
      <c r="G12" s="59" t="s">
        <v>12</v>
      </c>
    </row>
    <row r="13" spans="1:7" ht="15">
      <c r="A13" s="79"/>
      <c r="B13" s="77" t="s">
        <v>18</v>
      </c>
      <c r="C13" s="75" t="s">
        <v>19</v>
      </c>
      <c r="D13" s="75"/>
      <c r="E13" s="76"/>
      <c r="F13" s="60"/>
      <c r="G13" s="60"/>
    </row>
    <row r="14" spans="1:9" ht="15">
      <c r="A14" s="80"/>
      <c r="B14" s="77"/>
      <c r="C14" s="34" t="s">
        <v>20</v>
      </c>
      <c r="D14" s="10" t="s">
        <v>21</v>
      </c>
      <c r="E14" s="11" t="s">
        <v>22</v>
      </c>
      <c r="F14" s="61"/>
      <c r="G14" s="61"/>
      <c r="I14" s="48" t="s">
        <v>206</v>
      </c>
    </row>
    <row r="15" spans="1:9" ht="15">
      <c r="A15" s="81" t="s">
        <v>23</v>
      </c>
      <c r="B15" s="3">
        <v>0.5</v>
      </c>
      <c r="C15" s="39">
        <v>1</v>
      </c>
      <c r="D15" s="39">
        <v>1</v>
      </c>
      <c r="E15" s="18">
        <v>0.15</v>
      </c>
      <c r="F15" s="19">
        <f>6*I15</f>
        <v>769800</v>
      </c>
      <c r="G15" s="20" t="s">
        <v>76</v>
      </c>
      <c r="I15" s="49">
        <v>128300</v>
      </c>
    </row>
    <row r="16" spans="1:9" ht="15">
      <c r="A16" s="81"/>
      <c r="B16" s="3"/>
      <c r="C16" s="39">
        <v>1.5</v>
      </c>
      <c r="D16" s="39">
        <v>1</v>
      </c>
      <c r="E16" s="18">
        <v>0.15</v>
      </c>
      <c r="F16" s="19">
        <f aca="true" t="shared" si="0" ref="F16:F37">6*I16</f>
        <v>870600</v>
      </c>
      <c r="G16" s="20" t="s">
        <v>176</v>
      </c>
      <c r="I16" s="49">
        <v>145100</v>
      </c>
    </row>
    <row r="17" spans="1:9" ht="15">
      <c r="A17" s="81" t="s">
        <v>23</v>
      </c>
      <c r="B17" s="39">
        <v>1</v>
      </c>
      <c r="C17" s="39">
        <v>1</v>
      </c>
      <c r="D17" s="39">
        <v>1</v>
      </c>
      <c r="E17" s="18">
        <v>0.15</v>
      </c>
      <c r="F17" s="19">
        <f t="shared" si="0"/>
        <v>781800</v>
      </c>
      <c r="G17" s="20" t="s">
        <v>77</v>
      </c>
      <c r="I17" s="49">
        <v>130300</v>
      </c>
    </row>
    <row r="18" spans="1:9" ht="15">
      <c r="A18" s="81"/>
      <c r="B18" s="39"/>
      <c r="C18" s="39">
        <v>1.5</v>
      </c>
      <c r="D18" s="39">
        <v>1</v>
      </c>
      <c r="E18" s="18">
        <v>0.15</v>
      </c>
      <c r="F18" s="19">
        <f t="shared" si="0"/>
        <v>882000</v>
      </c>
      <c r="G18" s="20" t="s">
        <v>78</v>
      </c>
      <c r="I18" s="49">
        <v>147000</v>
      </c>
    </row>
    <row r="19" spans="1:9" ht="15">
      <c r="A19" s="82" t="s">
        <v>23</v>
      </c>
      <c r="B19" s="16">
        <v>2</v>
      </c>
      <c r="C19" s="16">
        <v>1.5</v>
      </c>
      <c r="D19" s="16">
        <v>1</v>
      </c>
      <c r="E19" s="18">
        <v>0.15</v>
      </c>
      <c r="F19" s="19">
        <f t="shared" si="0"/>
        <v>900000</v>
      </c>
      <c r="G19" s="20" t="s">
        <v>79</v>
      </c>
      <c r="I19" s="49">
        <v>150000</v>
      </c>
    </row>
    <row r="20" spans="1:9" ht="15">
      <c r="A20" s="83"/>
      <c r="B20" s="16"/>
      <c r="C20" s="16">
        <v>1.5</v>
      </c>
      <c r="D20" s="16">
        <v>1.5</v>
      </c>
      <c r="E20" s="18">
        <v>0.15</v>
      </c>
      <c r="F20" s="19">
        <f t="shared" si="0"/>
        <v>949200</v>
      </c>
      <c r="G20" s="20" t="s">
        <v>80</v>
      </c>
      <c r="I20" s="49">
        <v>158200</v>
      </c>
    </row>
    <row r="21" spans="1:9" ht="15">
      <c r="A21" s="83"/>
      <c r="B21" s="16"/>
      <c r="C21" s="16">
        <v>2</v>
      </c>
      <c r="D21" s="16">
        <v>1.5</v>
      </c>
      <c r="E21" s="18">
        <v>0.15</v>
      </c>
      <c r="F21" s="19">
        <f t="shared" si="0"/>
        <v>1083600</v>
      </c>
      <c r="G21" s="20" t="s">
        <v>81</v>
      </c>
      <c r="I21" s="49">
        <v>180600</v>
      </c>
    </row>
    <row r="22" spans="1:9" ht="15">
      <c r="A22" s="83"/>
      <c r="B22" s="16"/>
      <c r="C22" s="16">
        <v>2</v>
      </c>
      <c r="D22" s="16">
        <v>2</v>
      </c>
      <c r="E22" s="18">
        <v>0.15</v>
      </c>
      <c r="F22" s="19">
        <f t="shared" si="0"/>
        <v>1153800</v>
      </c>
      <c r="G22" s="20" t="s">
        <v>82</v>
      </c>
      <c r="I22" s="49">
        <v>192300</v>
      </c>
    </row>
    <row r="23" spans="1:9" ht="15">
      <c r="A23" s="83"/>
      <c r="B23" s="16"/>
      <c r="C23" s="16">
        <v>3</v>
      </c>
      <c r="D23" s="16">
        <v>1.5</v>
      </c>
      <c r="E23" s="18">
        <v>0.15</v>
      </c>
      <c r="F23" s="19">
        <f t="shared" si="0"/>
        <v>1141800</v>
      </c>
      <c r="G23" s="20" t="s">
        <v>83</v>
      </c>
      <c r="I23" s="49">
        <v>190300</v>
      </c>
    </row>
    <row r="24" spans="1:9" ht="15" customHeight="1">
      <c r="A24" s="85" t="s">
        <v>23</v>
      </c>
      <c r="B24" s="16">
        <v>3</v>
      </c>
      <c r="C24" s="16">
        <v>1.5</v>
      </c>
      <c r="D24" s="16">
        <v>1</v>
      </c>
      <c r="E24" s="18">
        <v>0.15</v>
      </c>
      <c r="F24" s="19">
        <f t="shared" si="0"/>
        <v>925200</v>
      </c>
      <c r="G24" s="20" t="s">
        <v>84</v>
      </c>
      <c r="I24" s="49">
        <v>154200</v>
      </c>
    </row>
    <row r="25" spans="1:9" ht="15">
      <c r="A25" s="86"/>
      <c r="B25" s="16"/>
      <c r="C25" s="16">
        <v>1.5</v>
      </c>
      <c r="D25" s="16">
        <v>1.5</v>
      </c>
      <c r="E25" s="18">
        <v>0.15</v>
      </c>
      <c r="F25" s="19">
        <f t="shared" si="0"/>
        <v>966600</v>
      </c>
      <c r="G25" s="20" t="s">
        <v>85</v>
      </c>
      <c r="I25" s="49">
        <v>161100</v>
      </c>
    </row>
    <row r="26" spans="1:9" ht="15">
      <c r="A26" s="86"/>
      <c r="B26" s="16"/>
      <c r="C26" s="16">
        <v>2</v>
      </c>
      <c r="D26" s="16">
        <v>1.5</v>
      </c>
      <c r="E26" s="18">
        <v>0.15</v>
      </c>
      <c r="F26" s="19">
        <f t="shared" si="0"/>
        <v>1024800</v>
      </c>
      <c r="G26" s="20" t="s">
        <v>86</v>
      </c>
      <c r="I26" s="49">
        <v>170800</v>
      </c>
    </row>
    <row r="27" spans="1:9" ht="15">
      <c r="A27" s="86"/>
      <c r="B27" s="16"/>
      <c r="C27" s="16">
        <v>2</v>
      </c>
      <c r="D27" s="16">
        <v>2</v>
      </c>
      <c r="E27" s="18">
        <v>0.15</v>
      </c>
      <c r="F27" s="19">
        <f t="shared" si="0"/>
        <v>1146600</v>
      </c>
      <c r="G27" s="20" t="s">
        <v>87</v>
      </c>
      <c r="I27" s="49">
        <v>191100</v>
      </c>
    </row>
    <row r="28" spans="1:9" ht="15" customHeight="1">
      <c r="A28" s="86"/>
      <c r="B28" s="28"/>
      <c r="C28" s="38">
        <v>3</v>
      </c>
      <c r="D28" s="38">
        <v>1.5</v>
      </c>
      <c r="E28" s="18">
        <v>0.15</v>
      </c>
      <c r="F28" s="19">
        <f t="shared" si="0"/>
        <v>1171200</v>
      </c>
      <c r="G28" s="20" t="s">
        <v>88</v>
      </c>
      <c r="I28" s="49">
        <v>195200</v>
      </c>
    </row>
    <row r="29" spans="1:9" ht="15" customHeight="1">
      <c r="A29" s="81" t="s">
        <v>23</v>
      </c>
      <c r="B29" s="3">
        <v>5</v>
      </c>
      <c r="C29" s="39">
        <v>2</v>
      </c>
      <c r="D29" s="39">
        <v>1.5</v>
      </c>
      <c r="E29" s="18">
        <v>0.15</v>
      </c>
      <c r="F29" s="19">
        <f t="shared" si="0"/>
        <v>1137000</v>
      </c>
      <c r="G29" s="20" t="s">
        <v>89</v>
      </c>
      <c r="I29" s="49">
        <v>189500</v>
      </c>
    </row>
    <row r="30" spans="1:9" ht="15">
      <c r="A30" s="81"/>
      <c r="B30" s="3"/>
      <c r="C30" s="39">
        <v>2</v>
      </c>
      <c r="D30" s="39">
        <v>2</v>
      </c>
      <c r="E30" s="18">
        <v>0.15</v>
      </c>
      <c r="F30" s="19">
        <f t="shared" si="0"/>
        <v>1320000</v>
      </c>
      <c r="G30" s="20" t="s">
        <v>90</v>
      </c>
      <c r="I30" s="49">
        <v>220000</v>
      </c>
    </row>
    <row r="31" spans="1:9" ht="19.5" customHeight="1">
      <c r="A31" s="71" t="s">
        <v>177</v>
      </c>
      <c r="B31" s="68" t="s">
        <v>178</v>
      </c>
      <c r="C31" s="69"/>
      <c r="D31" s="69"/>
      <c r="E31" s="70"/>
      <c r="F31" s="19">
        <f t="shared" si="0"/>
        <v>0</v>
      </c>
      <c r="G31" s="21" t="s">
        <v>32</v>
      </c>
      <c r="I31" s="50">
        <v>0</v>
      </c>
    </row>
    <row r="32" spans="1:9" ht="15">
      <c r="A32" s="84"/>
      <c r="B32" s="62" t="s">
        <v>179</v>
      </c>
      <c r="C32" s="63"/>
      <c r="D32" s="63"/>
      <c r="E32" s="64"/>
      <c r="F32" s="19">
        <f t="shared" si="0"/>
        <v>300000</v>
      </c>
      <c r="G32" s="29" t="s">
        <v>33</v>
      </c>
      <c r="I32" s="51">
        <v>50000</v>
      </c>
    </row>
    <row r="33" spans="1:9" ht="15">
      <c r="A33" s="71" t="s">
        <v>40</v>
      </c>
      <c r="B33" s="62" t="s">
        <v>180</v>
      </c>
      <c r="C33" s="63"/>
      <c r="D33" s="63"/>
      <c r="E33" s="63"/>
      <c r="F33" s="19">
        <f t="shared" si="0"/>
        <v>0</v>
      </c>
      <c r="G33" s="29" t="s">
        <v>181</v>
      </c>
      <c r="I33" s="57"/>
    </row>
    <row r="34" spans="1:9" ht="15">
      <c r="A34" s="71"/>
      <c r="B34" s="62" t="s">
        <v>182</v>
      </c>
      <c r="C34" s="63"/>
      <c r="D34" s="63"/>
      <c r="E34" s="63"/>
      <c r="F34" s="19">
        <f t="shared" si="0"/>
        <v>0</v>
      </c>
      <c r="G34" s="29" t="s">
        <v>183</v>
      </c>
      <c r="I34" s="57"/>
    </row>
    <row r="35" spans="1:9" ht="15">
      <c r="A35" s="71"/>
      <c r="B35" s="62" t="s">
        <v>185</v>
      </c>
      <c r="C35" s="63"/>
      <c r="D35" s="63"/>
      <c r="E35" s="63"/>
      <c r="F35" s="19">
        <f t="shared" si="0"/>
        <v>720000</v>
      </c>
      <c r="G35" s="29" t="s">
        <v>184</v>
      </c>
      <c r="I35" s="58">
        <v>120000</v>
      </c>
    </row>
    <row r="36" spans="1:9" ht="30" customHeight="1">
      <c r="A36" s="12" t="s">
        <v>44</v>
      </c>
      <c r="B36" s="65" t="s">
        <v>45</v>
      </c>
      <c r="C36" s="66"/>
      <c r="D36" s="66"/>
      <c r="E36" s="67"/>
      <c r="F36" s="19">
        <f t="shared" si="0"/>
        <v>720</v>
      </c>
      <c r="G36" s="29" t="s">
        <v>36</v>
      </c>
      <c r="I36" s="51">
        <v>120</v>
      </c>
    </row>
    <row r="37" spans="1:9" ht="27" customHeight="1">
      <c r="A37" s="37" t="s">
        <v>13</v>
      </c>
      <c r="B37" s="68" t="s">
        <v>46</v>
      </c>
      <c r="C37" s="69"/>
      <c r="D37" s="69"/>
      <c r="E37" s="70"/>
      <c r="F37" s="19">
        <f t="shared" si="0"/>
        <v>211200</v>
      </c>
      <c r="G37" s="21" t="s">
        <v>37</v>
      </c>
      <c r="I37" s="51">
        <v>35200</v>
      </c>
    </row>
    <row r="38" ht="15">
      <c r="G38" s="15"/>
    </row>
    <row r="39" ht="15">
      <c r="G39" s="15"/>
    </row>
    <row r="40" ht="15">
      <c r="G40" s="15"/>
    </row>
    <row r="41" ht="15">
      <c r="G41" s="15"/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  <row r="56" ht="15">
      <c r="G56" s="15"/>
    </row>
    <row r="57" ht="15">
      <c r="G57" s="15"/>
    </row>
    <row r="58" ht="15">
      <c r="G58" s="15"/>
    </row>
    <row r="59" ht="15">
      <c r="G59" s="15"/>
    </row>
    <row r="60" ht="15">
      <c r="G60" s="14"/>
    </row>
  </sheetData>
  <sheetProtection/>
  <mergeCells count="23">
    <mergeCell ref="A24:A28"/>
    <mergeCell ref="A29:A30"/>
    <mergeCell ref="B31:E31"/>
    <mergeCell ref="A15:A16"/>
    <mergeCell ref="A6:G6"/>
    <mergeCell ref="A7:G7"/>
    <mergeCell ref="A8:G8"/>
    <mergeCell ref="A33:A35"/>
    <mergeCell ref="B12:E12"/>
    <mergeCell ref="C13:E13"/>
    <mergeCell ref="B13:B14"/>
    <mergeCell ref="A12:A14"/>
    <mergeCell ref="A17:A18"/>
    <mergeCell ref="B34:E34"/>
    <mergeCell ref="B35:E35"/>
    <mergeCell ref="A19:A23"/>
    <mergeCell ref="A31:A32"/>
    <mergeCell ref="F12:F14"/>
    <mergeCell ref="G12:G14"/>
    <mergeCell ref="B33:E33"/>
    <mergeCell ref="B32:E32"/>
    <mergeCell ref="B36:E36"/>
    <mergeCell ref="B37:E37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workbookViewId="0" topLeftCell="A6">
      <selection activeCell="J35" sqref="J35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5" width="11.421875" style="0" customWidth="1"/>
    <col min="6" max="6" width="13.421875" style="0" customWidth="1"/>
    <col min="7" max="7" width="17.140625" style="0" customWidth="1"/>
    <col min="9" max="9" width="0" style="0" hidden="1" customWidth="1"/>
  </cols>
  <sheetData>
    <row r="1" spans="1:9" ht="15">
      <c r="A1" s="8" t="s">
        <v>0</v>
      </c>
      <c r="B1" s="8"/>
      <c r="C1" s="8"/>
      <c r="D1" s="8"/>
      <c r="E1" s="1"/>
      <c r="F1" s="1"/>
      <c r="G1" s="8"/>
      <c r="H1" s="8"/>
      <c r="I1" s="8"/>
    </row>
    <row r="2" spans="1:9" ht="15">
      <c r="A2" s="8" t="s">
        <v>1</v>
      </c>
      <c r="B2" s="8"/>
      <c r="C2" s="8"/>
      <c r="D2" s="8"/>
      <c r="E2" s="1"/>
      <c r="F2" s="1"/>
      <c r="G2" s="8"/>
      <c r="H2" s="8"/>
      <c r="I2" s="8"/>
    </row>
    <row r="3" spans="1:9" ht="15">
      <c r="A3" s="8" t="s">
        <v>2</v>
      </c>
      <c r="B3" s="8"/>
      <c r="C3" s="8"/>
      <c r="D3" s="8"/>
      <c r="E3" s="1"/>
      <c r="F3" s="1"/>
      <c r="G3" s="8"/>
      <c r="H3" s="8"/>
      <c r="I3" s="8"/>
    </row>
    <row r="4" spans="1:9" ht="15">
      <c r="A4" s="1"/>
      <c r="B4" s="1"/>
      <c r="C4" s="1"/>
      <c r="D4" s="1"/>
      <c r="E4" s="1"/>
      <c r="F4" s="1"/>
      <c r="G4" s="4"/>
      <c r="H4" s="1"/>
      <c r="I4" s="1"/>
    </row>
    <row r="5" spans="1:9" ht="15">
      <c r="A5" s="1"/>
      <c r="B5" s="1"/>
      <c r="C5" s="1"/>
      <c r="D5" s="1"/>
      <c r="E5" s="1"/>
      <c r="F5" s="1"/>
      <c r="G5" s="4"/>
      <c r="H5" s="1"/>
      <c r="I5" s="1"/>
    </row>
    <row r="6" spans="1:9" ht="15">
      <c r="A6" s="87" t="s">
        <v>16</v>
      </c>
      <c r="B6" s="87"/>
      <c r="C6" s="87"/>
      <c r="D6" s="87"/>
      <c r="E6" s="87"/>
      <c r="F6" s="87"/>
      <c r="G6" s="87"/>
      <c r="H6" s="8"/>
      <c r="I6" s="8"/>
    </row>
    <row r="7" spans="1:9" ht="15">
      <c r="A7" s="87" t="s">
        <v>186</v>
      </c>
      <c r="B7" s="87"/>
      <c r="C7" s="87"/>
      <c r="D7" s="87"/>
      <c r="E7" s="87"/>
      <c r="F7" s="87"/>
      <c r="G7" s="87"/>
      <c r="H7" s="8"/>
      <c r="I7" s="8"/>
    </row>
    <row r="8" spans="1:9" ht="15">
      <c r="A8" s="87" t="s">
        <v>3</v>
      </c>
      <c r="B8" s="87"/>
      <c r="C8" s="87"/>
      <c r="D8" s="87"/>
      <c r="E8" s="87"/>
      <c r="F8" s="87"/>
      <c r="G8" s="87"/>
      <c r="H8" s="8"/>
      <c r="I8" s="8"/>
    </row>
    <row r="10" spans="1:4" ht="15">
      <c r="A10" s="2" t="s">
        <v>174</v>
      </c>
      <c r="B10" s="2"/>
      <c r="C10" s="2"/>
      <c r="D10" s="2"/>
    </row>
    <row r="12" spans="1:7" ht="28.5" customHeight="1">
      <c r="A12" s="78" t="s">
        <v>175</v>
      </c>
      <c r="B12" s="72" t="s">
        <v>10</v>
      </c>
      <c r="C12" s="73"/>
      <c r="D12" s="73"/>
      <c r="E12" s="74"/>
      <c r="F12" s="59" t="s">
        <v>11</v>
      </c>
      <c r="G12" s="59" t="s">
        <v>12</v>
      </c>
    </row>
    <row r="13" spans="1:7" ht="15">
      <c r="A13" s="79"/>
      <c r="B13" s="77" t="s">
        <v>18</v>
      </c>
      <c r="C13" s="75" t="s">
        <v>19</v>
      </c>
      <c r="D13" s="75"/>
      <c r="E13" s="76"/>
      <c r="F13" s="60"/>
      <c r="G13" s="60"/>
    </row>
    <row r="14" spans="1:9" ht="15">
      <c r="A14" s="80"/>
      <c r="B14" s="77"/>
      <c r="C14" s="34" t="s">
        <v>20</v>
      </c>
      <c r="D14" s="10" t="s">
        <v>21</v>
      </c>
      <c r="E14" s="11" t="s">
        <v>22</v>
      </c>
      <c r="F14" s="61"/>
      <c r="G14" s="61"/>
      <c r="I14" s="48" t="s">
        <v>206</v>
      </c>
    </row>
    <row r="15" spans="1:9" ht="15">
      <c r="A15" s="81" t="s">
        <v>23</v>
      </c>
      <c r="B15" s="3">
        <v>0.5</v>
      </c>
      <c r="C15" s="39">
        <v>1</v>
      </c>
      <c r="D15" s="39">
        <v>1</v>
      </c>
      <c r="E15" s="18">
        <v>0.29</v>
      </c>
      <c r="F15" s="19">
        <f>6*I15</f>
        <v>931800</v>
      </c>
      <c r="G15" s="20" t="s">
        <v>58</v>
      </c>
      <c r="I15" s="49">
        <v>155300</v>
      </c>
    </row>
    <row r="16" spans="1:9" ht="15">
      <c r="A16" s="81"/>
      <c r="B16" s="3"/>
      <c r="C16" s="39">
        <v>1.5</v>
      </c>
      <c r="D16" s="39">
        <v>1</v>
      </c>
      <c r="E16" s="18">
        <v>0.29</v>
      </c>
      <c r="F16" s="19">
        <f aca="true" t="shared" si="0" ref="F16:F41">6*I16</f>
        <v>1051200</v>
      </c>
      <c r="G16" s="20" t="s">
        <v>59</v>
      </c>
      <c r="I16" s="49">
        <v>175200</v>
      </c>
    </row>
    <row r="17" spans="1:9" ht="15">
      <c r="A17" s="81" t="s">
        <v>23</v>
      </c>
      <c r="B17" s="39">
        <v>1</v>
      </c>
      <c r="C17" s="39">
        <v>1</v>
      </c>
      <c r="D17" s="39">
        <v>1</v>
      </c>
      <c r="E17" s="18">
        <v>0.29</v>
      </c>
      <c r="F17" s="19">
        <f t="shared" si="0"/>
        <v>990600</v>
      </c>
      <c r="G17" s="20" t="s">
        <v>60</v>
      </c>
      <c r="I17" s="49">
        <v>165100</v>
      </c>
    </row>
    <row r="18" spans="1:9" ht="15">
      <c r="A18" s="81"/>
      <c r="B18" s="39"/>
      <c r="C18" s="39">
        <v>1.5</v>
      </c>
      <c r="D18" s="39">
        <v>1</v>
      </c>
      <c r="E18" s="18">
        <v>0.29</v>
      </c>
      <c r="F18" s="19">
        <f t="shared" si="0"/>
        <v>1111200</v>
      </c>
      <c r="G18" s="20" t="s">
        <v>61</v>
      </c>
      <c r="I18" s="49">
        <v>185200</v>
      </c>
    </row>
    <row r="19" spans="1:9" ht="15">
      <c r="A19" s="82" t="s">
        <v>23</v>
      </c>
      <c r="B19" s="16">
        <v>2</v>
      </c>
      <c r="C19" s="16">
        <v>1.5</v>
      </c>
      <c r="D19" s="16">
        <v>1</v>
      </c>
      <c r="E19" s="18">
        <v>0.29</v>
      </c>
      <c r="F19" s="19">
        <f t="shared" si="0"/>
        <v>1173000</v>
      </c>
      <c r="G19" s="20" t="s">
        <v>62</v>
      </c>
      <c r="I19" s="49">
        <v>195500</v>
      </c>
    </row>
    <row r="20" spans="1:9" ht="15">
      <c r="A20" s="83"/>
      <c r="B20" s="16"/>
      <c r="C20" s="16">
        <v>1.5</v>
      </c>
      <c r="D20" s="16">
        <v>1.5</v>
      </c>
      <c r="E20" s="18">
        <v>0.29</v>
      </c>
      <c r="F20" s="19">
        <f t="shared" si="0"/>
        <v>1230600</v>
      </c>
      <c r="G20" s="20" t="s">
        <v>63</v>
      </c>
      <c r="I20" s="49">
        <v>205100</v>
      </c>
    </row>
    <row r="21" spans="1:9" ht="15">
      <c r="A21" s="83"/>
      <c r="B21" s="16"/>
      <c r="C21" s="16">
        <v>2</v>
      </c>
      <c r="D21" s="16">
        <v>1.5</v>
      </c>
      <c r="E21" s="18">
        <v>0.29</v>
      </c>
      <c r="F21" s="19">
        <f t="shared" si="0"/>
        <v>1410000</v>
      </c>
      <c r="G21" s="20" t="s">
        <v>65</v>
      </c>
      <c r="I21" s="49">
        <v>235000</v>
      </c>
    </row>
    <row r="22" spans="1:9" ht="15">
      <c r="A22" s="83"/>
      <c r="B22" s="16"/>
      <c r="C22" s="16">
        <v>2</v>
      </c>
      <c r="D22" s="16">
        <v>2</v>
      </c>
      <c r="E22" s="18">
        <v>0.29</v>
      </c>
      <c r="F22" s="19">
        <f t="shared" si="0"/>
        <v>1591200</v>
      </c>
      <c r="G22" s="20" t="s">
        <v>64</v>
      </c>
      <c r="I22" s="49">
        <v>265200</v>
      </c>
    </row>
    <row r="23" spans="1:9" ht="15">
      <c r="A23" s="83"/>
      <c r="B23" s="16"/>
      <c r="C23" s="16">
        <v>3</v>
      </c>
      <c r="D23" s="16">
        <v>1.5</v>
      </c>
      <c r="E23" s="18">
        <v>0.29</v>
      </c>
      <c r="F23" s="19">
        <f t="shared" si="0"/>
        <v>1141800</v>
      </c>
      <c r="G23" s="20" t="s">
        <v>83</v>
      </c>
      <c r="I23" s="49">
        <v>190300</v>
      </c>
    </row>
    <row r="24" spans="1:9" ht="15" customHeight="1">
      <c r="A24" s="85" t="s">
        <v>23</v>
      </c>
      <c r="B24" s="16">
        <v>3</v>
      </c>
      <c r="C24" s="16">
        <v>1.5</v>
      </c>
      <c r="D24" s="16">
        <v>1.5</v>
      </c>
      <c r="E24" s="18">
        <v>0.29</v>
      </c>
      <c r="F24" s="19">
        <f t="shared" si="0"/>
        <v>1293000</v>
      </c>
      <c r="G24" s="20" t="s">
        <v>66</v>
      </c>
      <c r="I24" s="49">
        <v>215500</v>
      </c>
    </row>
    <row r="25" spans="1:9" ht="15">
      <c r="A25" s="86"/>
      <c r="B25" s="16"/>
      <c r="C25" s="16">
        <v>2</v>
      </c>
      <c r="D25" s="16">
        <v>1.5</v>
      </c>
      <c r="E25" s="18">
        <v>0.29</v>
      </c>
      <c r="F25" s="19">
        <f t="shared" si="0"/>
        <v>1470600</v>
      </c>
      <c r="G25" s="20" t="s">
        <v>67</v>
      </c>
      <c r="I25" s="49">
        <v>245100</v>
      </c>
    </row>
    <row r="26" spans="1:9" ht="15">
      <c r="A26" s="86"/>
      <c r="B26" s="16"/>
      <c r="C26" s="16">
        <v>2</v>
      </c>
      <c r="D26" s="16">
        <v>2</v>
      </c>
      <c r="E26" s="18">
        <v>0.29</v>
      </c>
      <c r="F26" s="19">
        <f t="shared" si="0"/>
        <v>1680600</v>
      </c>
      <c r="G26" s="20" t="s">
        <v>68</v>
      </c>
      <c r="I26" s="49">
        <v>280100</v>
      </c>
    </row>
    <row r="27" spans="1:9" ht="15" customHeight="1">
      <c r="A27" s="81" t="s">
        <v>23</v>
      </c>
      <c r="B27" s="3">
        <v>5</v>
      </c>
      <c r="C27" s="39">
        <v>2</v>
      </c>
      <c r="D27" s="39">
        <v>1.5</v>
      </c>
      <c r="E27" s="17">
        <v>0.3</v>
      </c>
      <c r="F27" s="19">
        <f t="shared" si="0"/>
        <v>1531200</v>
      </c>
      <c r="G27" s="20" t="s">
        <v>69</v>
      </c>
      <c r="I27" s="49">
        <v>255200</v>
      </c>
    </row>
    <row r="28" spans="1:9" ht="15" customHeight="1">
      <c r="A28" s="81"/>
      <c r="B28" s="3"/>
      <c r="C28" s="39">
        <v>3</v>
      </c>
      <c r="D28" s="39">
        <v>1.5</v>
      </c>
      <c r="E28" s="17">
        <v>0.3</v>
      </c>
      <c r="F28" s="19">
        <f t="shared" si="0"/>
        <v>1861800</v>
      </c>
      <c r="G28" s="20" t="s">
        <v>70</v>
      </c>
      <c r="I28" s="49">
        <v>310300</v>
      </c>
    </row>
    <row r="29" spans="1:9" ht="15">
      <c r="A29" s="81"/>
      <c r="B29" s="3"/>
      <c r="C29" s="39">
        <v>2.4</v>
      </c>
      <c r="D29" s="39">
        <v>2.4</v>
      </c>
      <c r="E29" s="17">
        <v>0.29</v>
      </c>
      <c r="F29" s="19">
        <f t="shared" si="0"/>
        <v>2131200</v>
      </c>
      <c r="G29" s="20" t="s">
        <v>71</v>
      </c>
      <c r="I29" s="49">
        <v>355200</v>
      </c>
    </row>
    <row r="30" spans="1:9" ht="15">
      <c r="A30" s="88" t="s">
        <v>23</v>
      </c>
      <c r="B30" s="16">
        <v>10</v>
      </c>
      <c r="C30" s="16">
        <v>2</v>
      </c>
      <c r="D30" s="16">
        <v>1.5</v>
      </c>
      <c r="E30" s="17">
        <v>0.28</v>
      </c>
      <c r="F30" s="19">
        <f t="shared" si="0"/>
        <v>1713600</v>
      </c>
      <c r="G30" s="20" t="s">
        <v>72</v>
      </c>
      <c r="I30" s="49">
        <v>285600</v>
      </c>
    </row>
    <row r="31" spans="1:9" ht="15">
      <c r="A31" s="89"/>
      <c r="B31" s="16"/>
      <c r="C31" s="16">
        <v>2.4</v>
      </c>
      <c r="D31" s="16">
        <v>2.4</v>
      </c>
      <c r="E31" s="17">
        <v>0.27</v>
      </c>
      <c r="F31" s="19">
        <f t="shared" si="0"/>
        <v>2392800</v>
      </c>
      <c r="G31" s="20" t="s">
        <v>187</v>
      </c>
      <c r="I31" s="49">
        <v>398800</v>
      </c>
    </row>
    <row r="32" spans="1:9" ht="15">
      <c r="A32" s="89"/>
      <c r="B32" s="16"/>
      <c r="C32" s="16">
        <v>4</v>
      </c>
      <c r="D32" s="16">
        <v>1.5</v>
      </c>
      <c r="E32" s="17">
        <v>0.26</v>
      </c>
      <c r="F32" s="19">
        <f t="shared" si="0"/>
        <v>2655600</v>
      </c>
      <c r="G32" s="20" t="s">
        <v>73</v>
      </c>
      <c r="I32" s="49">
        <v>442600</v>
      </c>
    </row>
    <row r="33" spans="1:9" ht="15">
      <c r="A33" s="90"/>
      <c r="B33" s="16"/>
      <c r="C33" s="16">
        <v>4.5</v>
      </c>
      <c r="D33" s="16">
        <v>1.5</v>
      </c>
      <c r="E33" s="17">
        <v>0.25</v>
      </c>
      <c r="F33" s="19">
        <f t="shared" si="0"/>
        <v>2737800</v>
      </c>
      <c r="G33" s="20" t="s">
        <v>74</v>
      </c>
      <c r="I33" s="49">
        <v>456300</v>
      </c>
    </row>
    <row r="34" spans="1:9" ht="30">
      <c r="A34" s="6" t="s">
        <v>38</v>
      </c>
      <c r="B34" s="91" t="s">
        <v>39</v>
      </c>
      <c r="C34" s="92"/>
      <c r="D34" s="92"/>
      <c r="E34" s="93"/>
      <c r="F34" s="19">
        <f t="shared" si="0"/>
        <v>420000</v>
      </c>
      <c r="G34" s="21" t="s">
        <v>28</v>
      </c>
      <c r="I34" s="50">
        <v>70000</v>
      </c>
    </row>
    <row r="35" spans="1:9" ht="19.5" customHeight="1">
      <c r="A35" s="71" t="s">
        <v>177</v>
      </c>
      <c r="B35" s="68" t="s">
        <v>178</v>
      </c>
      <c r="C35" s="69"/>
      <c r="D35" s="69"/>
      <c r="E35" s="70"/>
      <c r="F35" s="19">
        <f t="shared" si="0"/>
        <v>0</v>
      </c>
      <c r="G35" s="21" t="s">
        <v>32</v>
      </c>
      <c r="I35" s="50">
        <v>0</v>
      </c>
    </row>
    <row r="36" spans="1:9" ht="15">
      <c r="A36" s="84"/>
      <c r="B36" s="62" t="s">
        <v>179</v>
      </c>
      <c r="C36" s="63"/>
      <c r="D36" s="63"/>
      <c r="E36" s="64"/>
      <c r="F36" s="19">
        <f t="shared" si="0"/>
        <v>300000</v>
      </c>
      <c r="G36" s="29" t="s">
        <v>33</v>
      </c>
      <c r="I36" s="51">
        <v>50000</v>
      </c>
    </row>
    <row r="37" spans="1:9" ht="15">
      <c r="A37" s="71" t="s">
        <v>40</v>
      </c>
      <c r="B37" s="62" t="s">
        <v>180</v>
      </c>
      <c r="C37" s="63"/>
      <c r="D37" s="63"/>
      <c r="E37" s="63"/>
      <c r="F37" s="19">
        <f t="shared" si="0"/>
        <v>0</v>
      </c>
      <c r="G37" s="29" t="s">
        <v>181</v>
      </c>
      <c r="I37" s="57"/>
    </row>
    <row r="38" spans="1:9" ht="15">
      <c r="A38" s="71"/>
      <c r="B38" s="62" t="s">
        <v>182</v>
      </c>
      <c r="C38" s="63"/>
      <c r="D38" s="63"/>
      <c r="E38" s="63"/>
      <c r="F38" s="19">
        <f t="shared" si="0"/>
        <v>0</v>
      </c>
      <c r="G38" s="29" t="s">
        <v>183</v>
      </c>
      <c r="I38" s="57"/>
    </row>
    <row r="39" spans="1:9" ht="15">
      <c r="A39" s="71"/>
      <c r="B39" s="62" t="s">
        <v>185</v>
      </c>
      <c r="C39" s="63"/>
      <c r="D39" s="63"/>
      <c r="E39" s="63"/>
      <c r="F39" s="19">
        <f t="shared" si="0"/>
        <v>720000</v>
      </c>
      <c r="G39" s="29" t="s">
        <v>184</v>
      </c>
      <c r="I39" s="58">
        <v>120000</v>
      </c>
    </row>
    <row r="40" spans="1:9" ht="30" customHeight="1">
      <c r="A40" s="12" t="s">
        <v>44</v>
      </c>
      <c r="B40" s="65" t="s">
        <v>45</v>
      </c>
      <c r="C40" s="66"/>
      <c r="D40" s="66"/>
      <c r="E40" s="67"/>
      <c r="F40" s="19">
        <f t="shared" si="0"/>
        <v>720</v>
      </c>
      <c r="G40" s="29" t="s">
        <v>36</v>
      </c>
      <c r="I40" s="51">
        <v>120</v>
      </c>
    </row>
    <row r="41" spans="1:9" ht="27" customHeight="1">
      <c r="A41" s="37" t="s">
        <v>13</v>
      </c>
      <c r="B41" s="68" t="s">
        <v>46</v>
      </c>
      <c r="C41" s="69"/>
      <c r="D41" s="69"/>
      <c r="E41" s="70"/>
      <c r="F41" s="19">
        <f t="shared" si="0"/>
        <v>211200</v>
      </c>
      <c r="G41" s="21" t="s">
        <v>37</v>
      </c>
      <c r="I41" s="51">
        <v>35200</v>
      </c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  <row r="56" ht="15">
      <c r="G56" s="15"/>
    </row>
    <row r="57" ht="15">
      <c r="G57" s="15"/>
    </row>
    <row r="58" ht="15">
      <c r="G58" s="15"/>
    </row>
    <row r="59" ht="15">
      <c r="G59" s="15"/>
    </row>
    <row r="60" ht="15">
      <c r="G60" s="15"/>
    </row>
    <row r="61" ht="15">
      <c r="G61" s="15"/>
    </row>
    <row r="62" ht="15">
      <c r="G62" s="15"/>
    </row>
    <row r="63" ht="15">
      <c r="G63" s="15"/>
    </row>
    <row r="64" ht="15">
      <c r="G64" s="14"/>
    </row>
  </sheetData>
  <sheetProtection/>
  <mergeCells count="25">
    <mergeCell ref="A6:G6"/>
    <mergeCell ref="A7:G7"/>
    <mergeCell ref="A8:G8"/>
    <mergeCell ref="A12:A14"/>
    <mergeCell ref="B12:E12"/>
    <mergeCell ref="B13:B14"/>
    <mergeCell ref="C13:E13"/>
    <mergeCell ref="A37:A39"/>
    <mergeCell ref="B39:E39"/>
    <mergeCell ref="A15:A16"/>
    <mergeCell ref="A17:A18"/>
    <mergeCell ref="A19:A23"/>
    <mergeCell ref="A24:A26"/>
    <mergeCell ref="A27:A29"/>
    <mergeCell ref="A35:A36"/>
    <mergeCell ref="B40:E40"/>
    <mergeCell ref="B41:E41"/>
    <mergeCell ref="A30:A33"/>
    <mergeCell ref="B34:E34"/>
    <mergeCell ref="F12:F14"/>
    <mergeCell ref="G12:G14"/>
    <mergeCell ref="B37:E37"/>
    <mergeCell ref="B38:E38"/>
    <mergeCell ref="B35:E35"/>
    <mergeCell ref="B36:E36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2">
      <selection activeCell="I12" sqref="I1:I16384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5" width="11.421875" style="0" customWidth="1"/>
    <col min="6" max="6" width="13.421875" style="0" customWidth="1"/>
    <col min="7" max="7" width="17.140625" style="0" customWidth="1"/>
    <col min="9" max="9" width="0" style="0" hidden="1" customWidth="1"/>
  </cols>
  <sheetData>
    <row r="1" spans="1:9" ht="15">
      <c r="A1" s="8" t="s">
        <v>0</v>
      </c>
      <c r="B1" s="8"/>
      <c r="C1" s="8"/>
      <c r="D1" s="8"/>
      <c r="E1" s="1"/>
      <c r="F1" s="1"/>
      <c r="G1" s="8"/>
      <c r="H1" s="8"/>
      <c r="I1" s="8"/>
    </row>
    <row r="2" spans="1:9" ht="15">
      <c r="A2" s="8" t="s">
        <v>1</v>
      </c>
      <c r="B2" s="8"/>
      <c r="C2" s="8"/>
      <c r="D2" s="8"/>
      <c r="E2" s="1"/>
      <c r="F2" s="1"/>
      <c r="G2" s="8"/>
      <c r="H2" s="8"/>
      <c r="I2" s="8"/>
    </row>
    <row r="3" spans="1:9" ht="15">
      <c r="A3" s="8" t="s">
        <v>2</v>
      </c>
      <c r="B3" s="8"/>
      <c r="C3" s="8"/>
      <c r="D3" s="8"/>
      <c r="E3" s="1"/>
      <c r="F3" s="1"/>
      <c r="G3" s="8"/>
      <c r="H3" s="8"/>
      <c r="I3" s="8"/>
    </row>
    <row r="4" spans="1:9" ht="15">
      <c r="A4" s="1"/>
      <c r="B4" s="1"/>
      <c r="C4" s="1"/>
      <c r="D4" s="1"/>
      <c r="E4" s="1"/>
      <c r="F4" s="1"/>
      <c r="G4" s="4"/>
      <c r="H4" s="1"/>
      <c r="I4" s="1"/>
    </row>
    <row r="5" spans="1:9" ht="15">
      <c r="A5" s="1"/>
      <c r="B5" s="1"/>
      <c r="C5" s="1"/>
      <c r="D5" s="1"/>
      <c r="E5" s="1"/>
      <c r="F5" s="1"/>
      <c r="G5" s="4"/>
      <c r="H5" s="1"/>
      <c r="I5" s="1"/>
    </row>
    <row r="6" spans="1:9" ht="15">
      <c r="A6" s="87" t="s">
        <v>16</v>
      </c>
      <c r="B6" s="87"/>
      <c r="C6" s="87"/>
      <c r="D6" s="87"/>
      <c r="E6" s="87"/>
      <c r="F6" s="87"/>
      <c r="G6" s="87"/>
      <c r="H6" s="8"/>
      <c r="I6" s="8"/>
    </row>
    <row r="7" spans="1:9" ht="15">
      <c r="A7" s="87" t="s">
        <v>198</v>
      </c>
      <c r="B7" s="87"/>
      <c r="C7" s="87"/>
      <c r="D7" s="87"/>
      <c r="E7" s="87"/>
      <c r="F7" s="87"/>
      <c r="G7" s="87"/>
      <c r="H7" s="8"/>
      <c r="I7" s="8"/>
    </row>
    <row r="8" spans="1:9" ht="15">
      <c r="A8" s="87" t="s">
        <v>3</v>
      </c>
      <c r="B8" s="87"/>
      <c r="C8" s="87"/>
      <c r="D8" s="87"/>
      <c r="E8" s="87"/>
      <c r="F8" s="87"/>
      <c r="G8" s="87"/>
      <c r="H8" s="8"/>
      <c r="I8" s="8"/>
    </row>
    <row r="10" spans="1:4" ht="15">
      <c r="A10" s="2" t="s">
        <v>174</v>
      </c>
      <c r="B10" s="2"/>
      <c r="C10" s="2"/>
      <c r="D10" s="2"/>
    </row>
    <row r="12" spans="1:7" ht="28.5" customHeight="1">
      <c r="A12" s="78" t="s">
        <v>175</v>
      </c>
      <c r="B12" s="72" t="s">
        <v>10</v>
      </c>
      <c r="C12" s="73"/>
      <c r="D12" s="73"/>
      <c r="E12" s="74"/>
      <c r="F12" s="59" t="s">
        <v>11</v>
      </c>
      <c r="G12" s="59" t="s">
        <v>12</v>
      </c>
    </row>
    <row r="13" spans="1:7" ht="15">
      <c r="A13" s="79"/>
      <c r="B13" s="77" t="s">
        <v>18</v>
      </c>
      <c r="C13" s="75" t="s">
        <v>19</v>
      </c>
      <c r="D13" s="75"/>
      <c r="E13" s="76"/>
      <c r="F13" s="60"/>
      <c r="G13" s="60"/>
    </row>
    <row r="14" spans="1:9" ht="15">
      <c r="A14" s="80"/>
      <c r="B14" s="77"/>
      <c r="C14" s="34" t="s">
        <v>20</v>
      </c>
      <c r="D14" s="10" t="s">
        <v>21</v>
      </c>
      <c r="E14" s="11" t="s">
        <v>22</v>
      </c>
      <c r="F14" s="61"/>
      <c r="G14" s="61"/>
      <c r="I14" s="48" t="s">
        <v>206</v>
      </c>
    </row>
    <row r="15" spans="1:9" ht="15">
      <c r="A15" s="88" t="s">
        <v>23</v>
      </c>
      <c r="B15" s="39">
        <v>15</v>
      </c>
      <c r="C15" s="39">
        <v>2</v>
      </c>
      <c r="D15" s="39">
        <v>2</v>
      </c>
      <c r="E15" s="17">
        <v>0.5</v>
      </c>
      <c r="F15" s="19">
        <f>6*I15</f>
        <v>3631200</v>
      </c>
      <c r="G15" s="20" t="s">
        <v>48</v>
      </c>
      <c r="I15" s="49">
        <v>605200</v>
      </c>
    </row>
    <row r="16" spans="1:9" ht="15">
      <c r="A16" s="89"/>
      <c r="B16" s="3"/>
      <c r="C16" s="39">
        <v>3</v>
      </c>
      <c r="D16" s="39">
        <v>1.5</v>
      </c>
      <c r="E16" s="17">
        <v>0.5</v>
      </c>
      <c r="F16" s="19">
        <f aca="true" t="shared" si="0" ref="F16:F36">6*I16</f>
        <v>3781800</v>
      </c>
      <c r="G16" s="20" t="s">
        <v>49</v>
      </c>
      <c r="I16" s="49">
        <v>630300</v>
      </c>
    </row>
    <row r="17" spans="1:9" ht="15">
      <c r="A17" s="89"/>
      <c r="B17" s="39"/>
      <c r="C17" s="39">
        <v>2.5</v>
      </c>
      <c r="D17" s="39">
        <v>2.5</v>
      </c>
      <c r="E17" s="17">
        <v>0.5</v>
      </c>
      <c r="F17" s="19">
        <f t="shared" si="0"/>
        <v>4170600</v>
      </c>
      <c r="G17" s="20" t="s">
        <v>50</v>
      </c>
      <c r="I17" s="49">
        <v>695100</v>
      </c>
    </row>
    <row r="18" spans="1:9" ht="15">
      <c r="A18" s="90"/>
      <c r="B18" s="39"/>
      <c r="C18" s="39">
        <v>4.5</v>
      </c>
      <c r="D18" s="39">
        <v>1.5</v>
      </c>
      <c r="E18" s="17">
        <v>0.5</v>
      </c>
      <c r="F18" s="19">
        <f t="shared" si="0"/>
        <v>4471200</v>
      </c>
      <c r="G18" s="20" t="s">
        <v>51</v>
      </c>
      <c r="I18" s="49">
        <v>745200</v>
      </c>
    </row>
    <row r="19" spans="1:9" ht="15">
      <c r="A19" s="82" t="s">
        <v>23</v>
      </c>
      <c r="B19" s="16">
        <v>20</v>
      </c>
      <c r="C19" s="16">
        <v>2</v>
      </c>
      <c r="D19" s="16">
        <v>2</v>
      </c>
      <c r="E19" s="17">
        <v>0.5</v>
      </c>
      <c r="F19" s="19">
        <f t="shared" si="0"/>
        <v>3750600</v>
      </c>
      <c r="G19" s="20" t="s">
        <v>52</v>
      </c>
      <c r="I19" s="49">
        <v>625100</v>
      </c>
    </row>
    <row r="20" spans="1:9" ht="15">
      <c r="A20" s="83"/>
      <c r="B20" s="16"/>
      <c r="C20" s="16">
        <v>3</v>
      </c>
      <c r="D20" s="16">
        <v>1.5</v>
      </c>
      <c r="E20" s="17">
        <v>0.5</v>
      </c>
      <c r="F20" s="19">
        <f t="shared" si="0"/>
        <v>3841200</v>
      </c>
      <c r="G20" s="20" t="s">
        <v>53</v>
      </c>
      <c r="I20" s="49">
        <v>640200</v>
      </c>
    </row>
    <row r="21" spans="1:9" ht="15">
      <c r="A21" s="83"/>
      <c r="B21" s="16"/>
      <c r="C21" s="16">
        <v>2.5</v>
      </c>
      <c r="D21" s="16">
        <v>2.5</v>
      </c>
      <c r="E21" s="17">
        <v>0.5</v>
      </c>
      <c r="F21" s="19">
        <f t="shared" si="0"/>
        <v>4231200</v>
      </c>
      <c r="G21" s="20" t="s">
        <v>54</v>
      </c>
      <c r="I21" s="49">
        <v>705200</v>
      </c>
    </row>
    <row r="22" spans="1:9" ht="15">
      <c r="A22" s="83"/>
      <c r="B22" s="16"/>
      <c r="C22" s="16">
        <v>4.5</v>
      </c>
      <c r="D22" s="16">
        <v>1.5</v>
      </c>
      <c r="E22" s="17">
        <v>0.5</v>
      </c>
      <c r="F22" s="19">
        <f t="shared" si="0"/>
        <v>4560600</v>
      </c>
      <c r="G22" s="20" t="s">
        <v>55</v>
      </c>
      <c r="I22" s="49">
        <v>760100</v>
      </c>
    </row>
    <row r="23" spans="1:9" ht="15" customHeight="1">
      <c r="A23" s="27" t="s">
        <v>23</v>
      </c>
      <c r="B23" s="16">
        <v>30</v>
      </c>
      <c r="C23" s="16">
        <v>2.5</v>
      </c>
      <c r="D23" s="16">
        <v>2.5</v>
      </c>
      <c r="E23" s="17">
        <v>0.5</v>
      </c>
      <c r="F23" s="19">
        <f t="shared" si="0"/>
        <v>4651800</v>
      </c>
      <c r="G23" s="20" t="s">
        <v>56</v>
      </c>
      <c r="I23" s="49">
        <v>775300</v>
      </c>
    </row>
    <row r="24" spans="1:9" ht="15" customHeight="1">
      <c r="A24" s="3" t="s">
        <v>23</v>
      </c>
      <c r="B24" s="3">
        <v>40</v>
      </c>
      <c r="C24" s="39">
        <v>2.5</v>
      </c>
      <c r="D24" s="39">
        <v>2.5</v>
      </c>
      <c r="E24" s="17">
        <v>0.5</v>
      </c>
      <c r="F24" s="19">
        <f t="shared" si="0"/>
        <v>4711800</v>
      </c>
      <c r="G24" s="20" t="s">
        <v>57</v>
      </c>
      <c r="I24" s="49">
        <v>785300</v>
      </c>
    </row>
    <row r="25" spans="1:9" ht="30">
      <c r="A25" s="6" t="s">
        <v>38</v>
      </c>
      <c r="B25" s="91" t="s">
        <v>39</v>
      </c>
      <c r="C25" s="92"/>
      <c r="D25" s="92"/>
      <c r="E25" s="93"/>
      <c r="F25" s="19">
        <f t="shared" si="0"/>
        <v>420000</v>
      </c>
      <c r="G25" s="21" t="s">
        <v>28</v>
      </c>
      <c r="I25" s="50">
        <v>70000</v>
      </c>
    </row>
    <row r="26" spans="1:9" ht="30">
      <c r="A26" s="6" t="s">
        <v>188</v>
      </c>
      <c r="B26" s="91" t="s">
        <v>189</v>
      </c>
      <c r="C26" s="92"/>
      <c r="D26" s="92"/>
      <c r="E26" s="93"/>
      <c r="F26" s="19">
        <f t="shared" si="0"/>
        <v>300000</v>
      </c>
      <c r="G26" s="21" t="s">
        <v>47</v>
      </c>
      <c r="I26" s="50">
        <v>50000</v>
      </c>
    </row>
    <row r="27" spans="1:9" ht="19.5" customHeight="1">
      <c r="A27" s="71" t="s">
        <v>177</v>
      </c>
      <c r="B27" s="68" t="s">
        <v>178</v>
      </c>
      <c r="C27" s="69"/>
      <c r="D27" s="69"/>
      <c r="E27" s="70"/>
      <c r="F27" s="19">
        <f t="shared" si="0"/>
        <v>0</v>
      </c>
      <c r="G27" s="21" t="s">
        <v>32</v>
      </c>
      <c r="I27" s="50">
        <v>0</v>
      </c>
    </row>
    <row r="28" spans="1:9" ht="15">
      <c r="A28" s="84"/>
      <c r="B28" s="62" t="s">
        <v>179</v>
      </c>
      <c r="C28" s="63"/>
      <c r="D28" s="63"/>
      <c r="E28" s="64"/>
      <c r="F28" s="19">
        <f t="shared" si="0"/>
        <v>300000</v>
      </c>
      <c r="G28" s="29" t="s">
        <v>33</v>
      </c>
      <c r="I28" s="51">
        <v>50000</v>
      </c>
    </row>
    <row r="29" spans="1:9" ht="15">
      <c r="A29" s="71" t="s">
        <v>40</v>
      </c>
      <c r="B29" s="94" t="s">
        <v>190</v>
      </c>
      <c r="C29" s="94"/>
      <c r="D29" s="94"/>
      <c r="E29" s="94"/>
      <c r="F29" s="19">
        <f t="shared" si="0"/>
        <v>0</v>
      </c>
      <c r="G29" s="29" t="s">
        <v>192</v>
      </c>
      <c r="I29" s="52"/>
    </row>
    <row r="30" spans="1:9" ht="15">
      <c r="A30" s="71"/>
      <c r="B30" s="94" t="s">
        <v>191</v>
      </c>
      <c r="C30" s="94"/>
      <c r="D30" s="94"/>
      <c r="E30" s="94"/>
      <c r="F30" s="19">
        <f t="shared" si="0"/>
        <v>720000</v>
      </c>
      <c r="G30" s="29" t="s">
        <v>193</v>
      </c>
      <c r="I30" s="53">
        <v>120000</v>
      </c>
    </row>
    <row r="31" spans="1:9" ht="15">
      <c r="A31" s="71"/>
      <c r="B31" s="94" t="s">
        <v>194</v>
      </c>
      <c r="C31" s="94"/>
      <c r="D31" s="94"/>
      <c r="E31" s="94"/>
      <c r="F31" s="19">
        <f t="shared" si="0"/>
        <v>0</v>
      </c>
      <c r="G31" s="29" t="s">
        <v>195</v>
      </c>
      <c r="I31" s="53"/>
    </row>
    <row r="32" spans="1:9" ht="15">
      <c r="A32" s="71"/>
      <c r="B32" s="94" t="s">
        <v>197</v>
      </c>
      <c r="C32" s="94"/>
      <c r="D32" s="94"/>
      <c r="E32" s="94"/>
      <c r="F32" s="19">
        <f t="shared" si="0"/>
        <v>450000</v>
      </c>
      <c r="G32" s="29" t="s">
        <v>196</v>
      </c>
      <c r="I32" s="53">
        <v>75000</v>
      </c>
    </row>
    <row r="33" spans="1:9" ht="15">
      <c r="A33" s="85" t="s">
        <v>41</v>
      </c>
      <c r="B33" s="62" t="s">
        <v>42</v>
      </c>
      <c r="C33" s="63"/>
      <c r="D33" s="63"/>
      <c r="E33" s="64"/>
      <c r="F33" s="19">
        <f t="shared" si="0"/>
        <v>0</v>
      </c>
      <c r="G33" s="29" t="s">
        <v>34</v>
      </c>
      <c r="I33" s="53"/>
    </row>
    <row r="34" spans="1:9" ht="15">
      <c r="A34" s="95"/>
      <c r="B34" s="62" t="s">
        <v>43</v>
      </c>
      <c r="C34" s="63"/>
      <c r="D34" s="63"/>
      <c r="E34" s="64"/>
      <c r="F34" s="19">
        <f t="shared" si="0"/>
        <v>2100000</v>
      </c>
      <c r="G34" s="29" t="s">
        <v>35</v>
      </c>
      <c r="I34" s="53">
        <v>350000</v>
      </c>
    </row>
    <row r="35" spans="1:9" ht="30" customHeight="1">
      <c r="A35" s="12" t="s">
        <v>44</v>
      </c>
      <c r="B35" s="65" t="s">
        <v>45</v>
      </c>
      <c r="C35" s="66"/>
      <c r="D35" s="66"/>
      <c r="E35" s="67"/>
      <c r="F35" s="19">
        <f t="shared" si="0"/>
        <v>720</v>
      </c>
      <c r="G35" s="29" t="s">
        <v>36</v>
      </c>
      <c r="I35" s="51">
        <v>120</v>
      </c>
    </row>
    <row r="36" spans="1:9" ht="27" customHeight="1">
      <c r="A36" s="37" t="s">
        <v>13</v>
      </c>
      <c r="B36" s="68" t="s">
        <v>46</v>
      </c>
      <c r="C36" s="69"/>
      <c r="D36" s="69"/>
      <c r="E36" s="70"/>
      <c r="F36" s="19">
        <f t="shared" si="0"/>
        <v>211200</v>
      </c>
      <c r="G36" s="21" t="s">
        <v>37</v>
      </c>
      <c r="I36" s="51">
        <v>35200</v>
      </c>
    </row>
    <row r="37" ht="15">
      <c r="G37" s="15"/>
    </row>
    <row r="38" ht="15">
      <c r="G38" s="15"/>
    </row>
    <row r="39" ht="15">
      <c r="G39" s="15"/>
    </row>
    <row r="40" ht="15">
      <c r="G40" s="15"/>
    </row>
    <row r="41" ht="15">
      <c r="G41" s="15"/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5"/>
    </row>
    <row r="56" ht="15">
      <c r="G56" s="15"/>
    </row>
    <row r="57" ht="15">
      <c r="G57" s="15"/>
    </row>
    <row r="58" ht="15">
      <c r="G58" s="15"/>
    </row>
    <row r="59" ht="15">
      <c r="G59" s="14"/>
    </row>
  </sheetData>
  <sheetProtection/>
  <mergeCells count="26">
    <mergeCell ref="A19:A22"/>
    <mergeCell ref="A6:G6"/>
    <mergeCell ref="A7:G7"/>
    <mergeCell ref="A8:G8"/>
    <mergeCell ref="A12:A14"/>
    <mergeCell ref="B12:E12"/>
    <mergeCell ref="B13:B14"/>
    <mergeCell ref="C13:E13"/>
    <mergeCell ref="F12:F14"/>
    <mergeCell ref="G12:G14"/>
    <mergeCell ref="B25:E25"/>
    <mergeCell ref="A27:A28"/>
    <mergeCell ref="B27:E27"/>
    <mergeCell ref="B28:E28"/>
    <mergeCell ref="A29:A32"/>
    <mergeCell ref="B32:E32"/>
    <mergeCell ref="B35:E35"/>
    <mergeCell ref="B36:E36"/>
    <mergeCell ref="A15:A18"/>
    <mergeCell ref="B26:E26"/>
    <mergeCell ref="B29:E29"/>
    <mergeCell ref="B30:E30"/>
    <mergeCell ref="B31:E31"/>
    <mergeCell ref="B33:E33"/>
    <mergeCell ref="B34:E34"/>
    <mergeCell ref="A33:A3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0" sqref="I1:I16384"/>
    </sheetView>
  </sheetViews>
  <sheetFormatPr defaultColWidth="9.140625" defaultRowHeight="15"/>
  <cols>
    <col min="1" max="1" width="18.00390625" style="0" customWidth="1"/>
    <col min="2" max="2" width="12.421875" style="0" customWidth="1"/>
    <col min="3" max="5" width="11.421875" style="0" customWidth="1"/>
    <col min="6" max="6" width="13.421875" style="0" customWidth="1"/>
    <col min="7" max="7" width="17.140625" style="0" customWidth="1"/>
    <col min="9" max="9" width="0" style="0" hidden="1" customWidth="1"/>
  </cols>
  <sheetData>
    <row r="1" spans="1:9" ht="15">
      <c r="A1" s="8" t="s">
        <v>0</v>
      </c>
      <c r="B1" s="8"/>
      <c r="C1" s="8"/>
      <c r="D1" s="8"/>
      <c r="E1" s="1"/>
      <c r="F1" s="1"/>
      <c r="G1" s="8"/>
      <c r="H1" s="8"/>
      <c r="I1" s="8"/>
    </row>
    <row r="2" spans="1:9" ht="15">
      <c r="A2" s="8" t="s">
        <v>1</v>
      </c>
      <c r="B2" s="8"/>
      <c r="C2" s="8"/>
      <c r="D2" s="8"/>
      <c r="E2" s="1"/>
      <c r="F2" s="1"/>
      <c r="G2" s="8"/>
      <c r="H2" s="8"/>
      <c r="I2" s="8"/>
    </row>
    <row r="3" spans="1:9" ht="15">
      <c r="A3" s="8" t="s">
        <v>2</v>
      </c>
      <c r="B3" s="8"/>
      <c r="C3" s="8"/>
      <c r="D3" s="8"/>
      <c r="E3" s="1"/>
      <c r="F3" s="1"/>
      <c r="G3" s="8"/>
      <c r="H3" s="8"/>
      <c r="I3" s="8"/>
    </row>
    <row r="4" spans="1:9" ht="15">
      <c r="A4" s="1"/>
      <c r="B4" s="1"/>
      <c r="C4" s="1"/>
      <c r="D4" s="1"/>
      <c r="E4" s="1"/>
      <c r="F4" s="1"/>
      <c r="G4" s="4"/>
      <c r="H4" s="1"/>
      <c r="I4" s="1"/>
    </row>
    <row r="5" spans="1:9" ht="15">
      <c r="A5" s="1"/>
      <c r="B5" s="1"/>
      <c r="C5" s="1"/>
      <c r="D5" s="1"/>
      <c r="E5" s="1"/>
      <c r="F5" s="1"/>
      <c r="G5" s="4"/>
      <c r="H5" s="1"/>
      <c r="I5" s="1"/>
    </row>
    <row r="6" spans="1:9" ht="15">
      <c r="A6" s="87" t="s">
        <v>16</v>
      </c>
      <c r="B6" s="87"/>
      <c r="C6" s="87"/>
      <c r="D6" s="87"/>
      <c r="E6" s="87"/>
      <c r="F6" s="87"/>
      <c r="G6" s="87"/>
      <c r="H6" s="8"/>
      <c r="I6" s="8"/>
    </row>
    <row r="7" spans="1:9" ht="15">
      <c r="A7" s="87" t="s">
        <v>17</v>
      </c>
      <c r="B7" s="87"/>
      <c r="C7" s="87"/>
      <c r="D7" s="87"/>
      <c r="E7" s="87"/>
      <c r="F7" s="87"/>
      <c r="G7" s="87"/>
      <c r="H7" s="8"/>
      <c r="I7" s="8"/>
    </row>
    <row r="8" spans="1:9" ht="15">
      <c r="A8" s="87" t="s">
        <v>3</v>
      </c>
      <c r="B8" s="87"/>
      <c r="C8" s="87"/>
      <c r="D8" s="87"/>
      <c r="E8" s="87"/>
      <c r="F8" s="87"/>
      <c r="G8" s="87"/>
      <c r="H8" s="8"/>
      <c r="I8" s="8"/>
    </row>
    <row r="10" spans="1:4" ht="15">
      <c r="A10" s="2" t="s">
        <v>174</v>
      </c>
      <c r="B10" s="2"/>
      <c r="C10" s="2"/>
      <c r="D10" s="2"/>
    </row>
    <row r="12" spans="1:7" ht="28.5" customHeight="1">
      <c r="A12" s="78" t="s">
        <v>175</v>
      </c>
      <c r="B12" s="72" t="s">
        <v>10</v>
      </c>
      <c r="C12" s="73"/>
      <c r="D12" s="73"/>
      <c r="E12" s="74"/>
      <c r="F12" s="59" t="s">
        <v>11</v>
      </c>
      <c r="G12" s="59" t="s">
        <v>12</v>
      </c>
    </row>
    <row r="13" spans="1:9" ht="15">
      <c r="A13" s="79"/>
      <c r="B13" s="77" t="s">
        <v>18</v>
      </c>
      <c r="C13" s="75" t="s">
        <v>19</v>
      </c>
      <c r="D13" s="75"/>
      <c r="E13" s="76"/>
      <c r="F13" s="60"/>
      <c r="G13" s="60"/>
      <c r="I13" s="48"/>
    </row>
    <row r="14" spans="1:9" ht="15">
      <c r="A14" s="80"/>
      <c r="B14" s="77"/>
      <c r="C14" s="34" t="s">
        <v>20</v>
      </c>
      <c r="D14" s="10" t="s">
        <v>21</v>
      </c>
      <c r="E14" s="11" t="s">
        <v>22</v>
      </c>
      <c r="F14" s="61"/>
      <c r="G14" s="61"/>
      <c r="I14" s="48" t="s">
        <v>206</v>
      </c>
    </row>
    <row r="15" spans="1:9" ht="15">
      <c r="A15" s="88" t="s">
        <v>23</v>
      </c>
      <c r="B15" s="39">
        <v>10</v>
      </c>
      <c r="C15" s="39">
        <v>6</v>
      </c>
      <c r="D15" s="39">
        <v>1.5</v>
      </c>
      <c r="E15" s="18">
        <v>0.49</v>
      </c>
      <c r="F15" s="19">
        <f>6*I15</f>
        <v>4053000</v>
      </c>
      <c r="G15" s="20" t="s">
        <v>24</v>
      </c>
      <c r="I15" s="49">
        <v>675500</v>
      </c>
    </row>
    <row r="16" spans="1:9" ht="15">
      <c r="A16" s="90"/>
      <c r="B16" s="3"/>
      <c r="C16" s="39">
        <v>9</v>
      </c>
      <c r="D16" s="39">
        <v>1.5</v>
      </c>
      <c r="E16" s="18">
        <v>0.49</v>
      </c>
      <c r="F16" s="19">
        <f aca="true" t="shared" si="0" ref="F16:F32">6*I16</f>
        <v>4773600</v>
      </c>
      <c r="G16" s="20" t="s">
        <v>25</v>
      </c>
      <c r="I16" s="49">
        <v>795600</v>
      </c>
    </row>
    <row r="17" spans="1:9" ht="15">
      <c r="A17" s="5" t="s">
        <v>23</v>
      </c>
      <c r="B17" s="39">
        <v>15</v>
      </c>
      <c r="C17" s="39">
        <v>120</v>
      </c>
      <c r="D17" s="39">
        <v>1.5</v>
      </c>
      <c r="E17" s="18">
        <v>0.49</v>
      </c>
      <c r="F17" s="19">
        <f t="shared" si="0"/>
        <v>7537800</v>
      </c>
      <c r="G17" s="20" t="s">
        <v>26</v>
      </c>
      <c r="I17" s="49">
        <v>1256300</v>
      </c>
    </row>
    <row r="18" spans="1:9" ht="15">
      <c r="A18" s="3" t="s">
        <v>23</v>
      </c>
      <c r="B18" s="39">
        <v>20</v>
      </c>
      <c r="C18" s="39">
        <v>120</v>
      </c>
      <c r="D18" s="39">
        <v>1.5</v>
      </c>
      <c r="E18" s="18">
        <v>0.49</v>
      </c>
      <c r="F18" s="19">
        <f t="shared" si="0"/>
        <v>7801200</v>
      </c>
      <c r="G18" s="20" t="s">
        <v>27</v>
      </c>
      <c r="I18" s="49">
        <v>1300200</v>
      </c>
    </row>
    <row r="19" spans="1:9" ht="30">
      <c r="A19" s="6" t="s">
        <v>38</v>
      </c>
      <c r="B19" s="91" t="s">
        <v>39</v>
      </c>
      <c r="C19" s="92"/>
      <c r="D19" s="92"/>
      <c r="E19" s="93"/>
      <c r="F19" s="19">
        <f t="shared" si="0"/>
        <v>420000</v>
      </c>
      <c r="G19" s="21" t="s">
        <v>28</v>
      </c>
      <c r="I19" s="50">
        <v>70000</v>
      </c>
    </row>
    <row r="20" spans="1:9" ht="15">
      <c r="A20" s="88" t="s">
        <v>188</v>
      </c>
      <c r="B20" s="91" t="s">
        <v>199</v>
      </c>
      <c r="C20" s="92"/>
      <c r="D20" s="92"/>
      <c r="E20" s="93"/>
      <c r="F20" s="19">
        <f t="shared" si="0"/>
        <v>330000</v>
      </c>
      <c r="G20" s="21" t="s">
        <v>29</v>
      </c>
      <c r="I20" s="50">
        <v>55000</v>
      </c>
    </row>
    <row r="21" spans="1:9" ht="15">
      <c r="A21" s="89"/>
      <c r="B21" s="91" t="s">
        <v>200</v>
      </c>
      <c r="C21" s="92"/>
      <c r="D21" s="92"/>
      <c r="E21" s="93"/>
      <c r="F21" s="19">
        <f t="shared" si="0"/>
        <v>510000</v>
      </c>
      <c r="G21" s="21" t="s">
        <v>30</v>
      </c>
      <c r="I21" s="50">
        <v>85000</v>
      </c>
    </row>
    <row r="22" spans="1:9" ht="16.5" customHeight="1">
      <c r="A22" s="90"/>
      <c r="B22" s="91" t="s">
        <v>201</v>
      </c>
      <c r="C22" s="92"/>
      <c r="D22" s="92"/>
      <c r="E22" s="93"/>
      <c r="F22" s="19">
        <f t="shared" si="0"/>
        <v>480000</v>
      </c>
      <c r="G22" s="21" t="s">
        <v>31</v>
      </c>
      <c r="I22" s="50">
        <v>80000</v>
      </c>
    </row>
    <row r="23" spans="1:9" ht="19.5" customHeight="1">
      <c r="A23" s="71" t="s">
        <v>177</v>
      </c>
      <c r="B23" s="68" t="s">
        <v>178</v>
      </c>
      <c r="C23" s="69"/>
      <c r="D23" s="69"/>
      <c r="E23" s="70"/>
      <c r="F23" s="19">
        <f t="shared" si="0"/>
        <v>0</v>
      </c>
      <c r="G23" s="21" t="s">
        <v>32</v>
      </c>
      <c r="I23" s="50">
        <v>0</v>
      </c>
    </row>
    <row r="24" spans="1:9" ht="15">
      <c r="A24" s="84"/>
      <c r="B24" s="62" t="s">
        <v>179</v>
      </c>
      <c r="C24" s="63"/>
      <c r="D24" s="63"/>
      <c r="E24" s="64"/>
      <c r="F24" s="19">
        <f t="shared" si="0"/>
        <v>300000</v>
      </c>
      <c r="G24" s="29" t="s">
        <v>33</v>
      </c>
      <c r="I24" s="51">
        <v>50000</v>
      </c>
    </row>
    <row r="25" spans="1:9" ht="15">
      <c r="A25" s="71" t="s">
        <v>40</v>
      </c>
      <c r="B25" s="94" t="s">
        <v>190</v>
      </c>
      <c r="C25" s="94"/>
      <c r="D25" s="94"/>
      <c r="E25" s="94"/>
      <c r="F25" s="19">
        <f t="shared" si="0"/>
        <v>0</v>
      </c>
      <c r="G25" s="29" t="s">
        <v>192</v>
      </c>
      <c r="I25" s="52"/>
    </row>
    <row r="26" spans="1:9" ht="15">
      <c r="A26" s="71"/>
      <c r="B26" s="94" t="s">
        <v>191</v>
      </c>
      <c r="C26" s="94"/>
      <c r="D26" s="94"/>
      <c r="E26" s="94"/>
      <c r="F26" s="19">
        <f t="shared" si="0"/>
        <v>720000</v>
      </c>
      <c r="G26" s="29" t="s">
        <v>193</v>
      </c>
      <c r="I26" s="53">
        <v>120000</v>
      </c>
    </row>
    <row r="27" spans="1:9" ht="15">
      <c r="A27" s="71"/>
      <c r="B27" s="94" t="s">
        <v>194</v>
      </c>
      <c r="C27" s="94"/>
      <c r="D27" s="94"/>
      <c r="E27" s="94"/>
      <c r="F27" s="19">
        <f t="shared" si="0"/>
        <v>0</v>
      </c>
      <c r="G27" s="29" t="s">
        <v>195</v>
      </c>
      <c r="I27" s="53"/>
    </row>
    <row r="28" spans="1:9" ht="15">
      <c r="A28" s="71"/>
      <c r="B28" s="94" t="s">
        <v>197</v>
      </c>
      <c r="C28" s="94"/>
      <c r="D28" s="94"/>
      <c r="E28" s="94"/>
      <c r="F28" s="19">
        <f t="shared" si="0"/>
        <v>450000</v>
      </c>
      <c r="G28" s="29" t="s">
        <v>196</v>
      </c>
      <c r="I28" s="53">
        <v>75000</v>
      </c>
    </row>
    <row r="29" spans="1:9" ht="15">
      <c r="A29" s="85" t="s">
        <v>41</v>
      </c>
      <c r="B29" s="62" t="s">
        <v>42</v>
      </c>
      <c r="C29" s="63"/>
      <c r="D29" s="63"/>
      <c r="E29" s="64"/>
      <c r="F29" s="19">
        <f t="shared" si="0"/>
        <v>0</v>
      </c>
      <c r="G29" s="29" t="s">
        <v>34</v>
      </c>
      <c r="I29" s="53"/>
    </row>
    <row r="30" spans="1:9" ht="15">
      <c r="A30" s="95"/>
      <c r="B30" s="62" t="s">
        <v>43</v>
      </c>
      <c r="C30" s="63"/>
      <c r="D30" s="63"/>
      <c r="E30" s="64"/>
      <c r="F30" s="19">
        <f t="shared" si="0"/>
        <v>2100000</v>
      </c>
      <c r="G30" s="29" t="s">
        <v>35</v>
      </c>
      <c r="I30" s="53">
        <v>350000</v>
      </c>
    </row>
    <row r="31" spans="1:9" ht="30" customHeight="1">
      <c r="A31" s="12" t="s">
        <v>44</v>
      </c>
      <c r="B31" s="65" t="s">
        <v>45</v>
      </c>
      <c r="C31" s="66"/>
      <c r="D31" s="66"/>
      <c r="E31" s="67"/>
      <c r="F31" s="19">
        <f t="shared" si="0"/>
        <v>720</v>
      </c>
      <c r="G31" s="29" t="s">
        <v>36</v>
      </c>
      <c r="I31" s="51">
        <v>120</v>
      </c>
    </row>
    <row r="32" spans="1:9" ht="27" customHeight="1">
      <c r="A32" s="37" t="s">
        <v>13</v>
      </c>
      <c r="B32" s="68" t="s">
        <v>46</v>
      </c>
      <c r="C32" s="69"/>
      <c r="D32" s="69"/>
      <c r="E32" s="70"/>
      <c r="F32" s="19">
        <f t="shared" si="0"/>
        <v>211200</v>
      </c>
      <c r="G32" s="21" t="s">
        <v>37</v>
      </c>
      <c r="I32" s="51">
        <v>35200</v>
      </c>
    </row>
    <row r="33" ht="15">
      <c r="G33" s="15"/>
    </row>
    <row r="34" ht="15">
      <c r="G34" s="15"/>
    </row>
    <row r="35" ht="15">
      <c r="G35" s="15"/>
    </row>
    <row r="36" ht="15">
      <c r="G36" s="15"/>
    </row>
    <row r="37" ht="15">
      <c r="G37" s="15"/>
    </row>
    <row r="38" ht="15">
      <c r="G38" s="15"/>
    </row>
    <row r="39" ht="15">
      <c r="G39" s="15"/>
    </row>
    <row r="40" ht="15">
      <c r="G40" s="15"/>
    </row>
    <row r="41" ht="15">
      <c r="G41" s="15"/>
    </row>
    <row r="42" ht="15">
      <c r="G42" s="15"/>
    </row>
    <row r="43" ht="15">
      <c r="G43" s="15"/>
    </row>
    <row r="44" ht="15">
      <c r="G44" s="15"/>
    </row>
    <row r="45" ht="15">
      <c r="G45" s="15"/>
    </row>
    <row r="46" ht="15">
      <c r="G46" s="15"/>
    </row>
    <row r="47" ht="15">
      <c r="G47" s="15"/>
    </row>
    <row r="48" ht="15">
      <c r="G48" s="15"/>
    </row>
    <row r="49" ht="15">
      <c r="G49" s="15"/>
    </row>
    <row r="50" ht="15">
      <c r="G50" s="15"/>
    </row>
    <row r="51" ht="15">
      <c r="G51" s="15"/>
    </row>
    <row r="52" ht="15">
      <c r="G52" s="15"/>
    </row>
    <row r="53" ht="15">
      <c r="G53" s="15"/>
    </row>
    <row r="54" ht="15">
      <c r="G54" s="15"/>
    </row>
    <row r="55" ht="15">
      <c r="G55" s="14"/>
    </row>
  </sheetData>
  <sheetProtection/>
  <mergeCells count="28">
    <mergeCell ref="A6:G6"/>
    <mergeCell ref="A7:G7"/>
    <mergeCell ref="A8:G8"/>
    <mergeCell ref="A12:A14"/>
    <mergeCell ref="B12:E12"/>
    <mergeCell ref="B13:B14"/>
    <mergeCell ref="C13:E13"/>
    <mergeCell ref="F12:F14"/>
    <mergeCell ref="G12:G14"/>
    <mergeCell ref="B28:E28"/>
    <mergeCell ref="A29:A30"/>
    <mergeCell ref="B29:E29"/>
    <mergeCell ref="B30:E30"/>
    <mergeCell ref="B19:E19"/>
    <mergeCell ref="B22:E22"/>
    <mergeCell ref="A23:A24"/>
    <mergeCell ref="B23:E23"/>
    <mergeCell ref="B24:E24"/>
    <mergeCell ref="B31:E31"/>
    <mergeCell ref="B32:E32"/>
    <mergeCell ref="A15:A16"/>
    <mergeCell ref="A20:A22"/>
    <mergeCell ref="B20:E20"/>
    <mergeCell ref="B21:E21"/>
    <mergeCell ref="A25:A28"/>
    <mergeCell ref="B25:E25"/>
    <mergeCell ref="B26:E26"/>
    <mergeCell ref="B27:E27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zoomScalePageLayoutView="0" workbookViewId="0" topLeftCell="A1">
      <selection activeCell="H16" sqref="H16"/>
    </sheetView>
  </sheetViews>
  <sheetFormatPr defaultColWidth="9.140625" defaultRowHeight="15"/>
  <cols>
    <col min="1" max="1" width="18.00390625" style="0" customWidth="1"/>
    <col min="2" max="2" width="50.57421875" style="0" customWidth="1"/>
    <col min="3" max="3" width="15.00390625" style="0" customWidth="1"/>
    <col min="4" max="4" width="15.28125" style="0" customWidth="1"/>
    <col min="6" max="6" width="0" style="0" hidden="1" customWidth="1"/>
  </cols>
  <sheetData>
    <row r="1" spans="1:6" ht="15">
      <c r="A1" s="8" t="s">
        <v>0</v>
      </c>
      <c r="B1" s="1"/>
      <c r="C1" s="1"/>
      <c r="D1" s="8"/>
      <c r="E1" s="8"/>
      <c r="F1" s="8"/>
    </row>
    <row r="2" spans="1:6" ht="15">
      <c r="A2" s="8" t="s">
        <v>1</v>
      </c>
      <c r="B2" s="1"/>
      <c r="C2" s="1"/>
      <c r="D2" s="8"/>
      <c r="E2" s="8"/>
      <c r="F2" s="8"/>
    </row>
    <row r="3" spans="1:6" ht="15">
      <c r="A3" s="8" t="s">
        <v>2</v>
      </c>
      <c r="B3" s="1"/>
      <c r="C3" s="1"/>
      <c r="D3" s="8"/>
      <c r="E3" s="8"/>
      <c r="F3" s="8"/>
    </row>
    <row r="4" spans="1:6" ht="15">
      <c r="A4" s="87" t="s">
        <v>16</v>
      </c>
      <c r="B4" s="87"/>
      <c r="C4" s="87"/>
      <c r="D4" s="87"/>
      <c r="E4" s="8"/>
      <c r="F4" s="8"/>
    </row>
    <row r="5" spans="1:6" ht="15">
      <c r="A5" s="87" t="s">
        <v>91</v>
      </c>
      <c r="B5" s="87"/>
      <c r="C5" s="87"/>
      <c r="D5" s="87"/>
      <c r="E5" s="8"/>
      <c r="F5" s="8"/>
    </row>
    <row r="6" spans="1:6" ht="15">
      <c r="A6" s="87" t="s">
        <v>3</v>
      </c>
      <c r="B6" s="87"/>
      <c r="C6" s="87"/>
      <c r="D6" s="87"/>
      <c r="E6" s="8"/>
      <c r="F6" s="8"/>
    </row>
    <row r="7" ht="15">
      <c r="A7" s="2" t="s">
        <v>92</v>
      </c>
    </row>
    <row r="8" spans="1:6" ht="15">
      <c r="A8" s="7" t="s">
        <v>9</v>
      </c>
      <c r="B8" s="13" t="s">
        <v>10</v>
      </c>
      <c r="C8" s="24" t="s">
        <v>11</v>
      </c>
      <c r="D8" s="24" t="s">
        <v>12</v>
      </c>
      <c r="F8" s="48" t="s">
        <v>206</v>
      </c>
    </row>
    <row r="9" spans="1:6" ht="15">
      <c r="A9" s="88" t="s">
        <v>105</v>
      </c>
      <c r="B9" s="23" t="s">
        <v>93</v>
      </c>
      <c r="C9" s="19">
        <f>F9*6</f>
        <v>132600</v>
      </c>
      <c r="D9" s="20" t="s">
        <v>94</v>
      </c>
      <c r="F9" s="49">
        <v>22100</v>
      </c>
    </row>
    <row r="10" spans="1:6" ht="15">
      <c r="A10" s="89"/>
      <c r="B10" s="23" t="s">
        <v>95</v>
      </c>
      <c r="C10" s="19">
        <f aca="true" t="shared" si="0" ref="C10:C43">F10*6</f>
        <v>156600</v>
      </c>
      <c r="D10" s="20" t="s">
        <v>96</v>
      </c>
      <c r="F10" s="49">
        <v>26100</v>
      </c>
    </row>
    <row r="11" spans="1:6" ht="15">
      <c r="A11" s="89"/>
      <c r="B11" s="23" t="s">
        <v>97</v>
      </c>
      <c r="C11" s="19">
        <f t="shared" si="0"/>
        <v>224700</v>
      </c>
      <c r="D11" s="20" t="s">
        <v>98</v>
      </c>
      <c r="F11" s="49">
        <v>37450</v>
      </c>
    </row>
    <row r="12" spans="1:6" ht="30">
      <c r="A12" s="89"/>
      <c r="B12" s="25" t="s">
        <v>99</v>
      </c>
      <c r="C12" s="19">
        <f t="shared" si="0"/>
        <v>183600</v>
      </c>
      <c r="D12" s="20" t="s">
        <v>100</v>
      </c>
      <c r="F12" s="49">
        <v>30600</v>
      </c>
    </row>
    <row r="13" spans="1:6" ht="30">
      <c r="A13" s="89"/>
      <c r="B13" s="25" t="s">
        <v>101</v>
      </c>
      <c r="C13" s="19">
        <f t="shared" si="0"/>
        <v>391800</v>
      </c>
      <c r="D13" s="20" t="s">
        <v>102</v>
      </c>
      <c r="F13" s="49">
        <v>65300</v>
      </c>
    </row>
    <row r="14" spans="1:6" ht="30">
      <c r="A14" s="90"/>
      <c r="B14" s="25" t="s">
        <v>103</v>
      </c>
      <c r="C14" s="19">
        <f t="shared" si="0"/>
        <v>453600</v>
      </c>
      <c r="D14" s="20" t="s">
        <v>104</v>
      </c>
      <c r="F14" s="49">
        <v>75600</v>
      </c>
    </row>
    <row r="15" spans="1:6" ht="15">
      <c r="A15" s="82" t="s">
        <v>106</v>
      </c>
      <c r="B15" s="26" t="s">
        <v>107</v>
      </c>
      <c r="C15" s="19">
        <f t="shared" si="0"/>
        <v>312600</v>
      </c>
      <c r="D15" s="20" t="s">
        <v>108</v>
      </c>
      <c r="F15" s="49">
        <v>52100</v>
      </c>
    </row>
    <row r="16" spans="1:6" ht="15">
      <c r="A16" s="83"/>
      <c r="B16" s="26" t="s">
        <v>109</v>
      </c>
      <c r="C16" s="19">
        <f t="shared" si="0"/>
        <v>336600</v>
      </c>
      <c r="D16" s="20" t="s">
        <v>110</v>
      </c>
      <c r="F16" s="49">
        <v>56100</v>
      </c>
    </row>
    <row r="17" spans="1:6" ht="15">
      <c r="A17" s="83"/>
      <c r="B17" s="26" t="s">
        <v>111</v>
      </c>
      <c r="C17" s="19">
        <f t="shared" si="0"/>
        <v>404700</v>
      </c>
      <c r="D17" s="20" t="s">
        <v>112</v>
      </c>
      <c r="F17" s="49">
        <v>67450</v>
      </c>
    </row>
    <row r="18" spans="1:6" ht="15">
      <c r="A18" s="83"/>
      <c r="B18" s="26" t="s">
        <v>113</v>
      </c>
      <c r="C18" s="19">
        <f t="shared" si="0"/>
        <v>363600</v>
      </c>
      <c r="D18" s="20" t="s">
        <v>114</v>
      </c>
      <c r="F18" s="49">
        <v>60600</v>
      </c>
    </row>
    <row r="19" spans="1:6" ht="15">
      <c r="A19" s="83"/>
      <c r="B19" s="26" t="s">
        <v>116</v>
      </c>
      <c r="C19" s="19">
        <f t="shared" si="0"/>
        <v>571800</v>
      </c>
      <c r="D19" s="20" t="s">
        <v>115</v>
      </c>
      <c r="F19" s="49">
        <v>95300</v>
      </c>
    </row>
    <row r="20" spans="1:6" ht="15">
      <c r="A20" s="99"/>
      <c r="B20" s="26" t="s">
        <v>117</v>
      </c>
      <c r="C20" s="19">
        <f t="shared" si="0"/>
        <v>633600</v>
      </c>
      <c r="D20" s="20" t="s">
        <v>118</v>
      </c>
      <c r="F20" s="49">
        <v>105600</v>
      </c>
    </row>
    <row r="21" spans="1:6" ht="15" customHeight="1">
      <c r="A21" s="85" t="s">
        <v>119</v>
      </c>
      <c r="B21" s="26" t="s">
        <v>120</v>
      </c>
      <c r="C21" s="19">
        <f t="shared" si="0"/>
        <v>0</v>
      </c>
      <c r="D21" s="21" t="s">
        <v>121</v>
      </c>
      <c r="F21" s="49">
        <v>0</v>
      </c>
    </row>
    <row r="22" spans="1:6" ht="15">
      <c r="A22" s="86"/>
      <c r="B22" s="26" t="s">
        <v>123</v>
      </c>
      <c r="C22" s="19">
        <f t="shared" si="0"/>
        <v>39000</v>
      </c>
      <c r="D22" s="21" t="s">
        <v>122</v>
      </c>
      <c r="F22" s="49">
        <v>6500</v>
      </c>
    </row>
    <row r="23" spans="1:6" ht="15">
      <c r="A23" s="86"/>
      <c r="B23" s="26" t="s">
        <v>124</v>
      </c>
      <c r="C23" s="19">
        <f t="shared" si="0"/>
        <v>113400</v>
      </c>
      <c r="D23" s="21" t="s">
        <v>125</v>
      </c>
      <c r="F23" s="49">
        <v>18900</v>
      </c>
    </row>
    <row r="24" spans="1:6" ht="15">
      <c r="A24" s="95"/>
      <c r="B24" s="26" t="s">
        <v>126</v>
      </c>
      <c r="C24" s="19">
        <f t="shared" si="0"/>
        <v>74400</v>
      </c>
      <c r="D24" s="21" t="s">
        <v>127</v>
      </c>
      <c r="F24" s="49">
        <v>12400</v>
      </c>
    </row>
    <row r="25" spans="1:6" ht="15">
      <c r="A25" s="71" t="s">
        <v>128</v>
      </c>
      <c r="B25" s="23" t="s">
        <v>129</v>
      </c>
      <c r="C25" s="19">
        <f t="shared" si="0"/>
        <v>150000</v>
      </c>
      <c r="D25" s="21" t="s">
        <v>130</v>
      </c>
      <c r="F25" s="49">
        <v>25000</v>
      </c>
    </row>
    <row r="26" spans="1:6" ht="15">
      <c r="A26" s="71"/>
      <c r="B26" s="23" t="s">
        <v>131</v>
      </c>
      <c r="C26" s="19">
        <f t="shared" si="0"/>
        <v>126000</v>
      </c>
      <c r="D26" s="21" t="s">
        <v>132</v>
      </c>
      <c r="F26" s="49">
        <v>21000</v>
      </c>
    </row>
    <row r="27" spans="1:6" ht="45" customHeight="1">
      <c r="A27" s="22" t="s">
        <v>134</v>
      </c>
      <c r="B27" s="23" t="s">
        <v>133</v>
      </c>
      <c r="C27" s="19">
        <f t="shared" si="0"/>
        <v>75600</v>
      </c>
      <c r="D27" s="21" t="s">
        <v>75</v>
      </c>
      <c r="F27" s="49">
        <v>12600</v>
      </c>
    </row>
    <row r="28" spans="1:6" ht="60" customHeight="1">
      <c r="A28" s="85" t="s">
        <v>135</v>
      </c>
      <c r="B28" s="23" t="s">
        <v>136</v>
      </c>
      <c r="C28" s="19">
        <f t="shared" si="0"/>
        <v>154800</v>
      </c>
      <c r="D28" s="21" t="s">
        <v>137</v>
      </c>
      <c r="F28" s="49">
        <v>25800</v>
      </c>
    </row>
    <row r="29" spans="1:6" ht="15">
      <c r="A29" s="86"/>
      <c r="B29" s="23" t="s">
        <v>138</v>
      </c>
      <c r="C29" s="19">
        <f t="shared" si="0"/>
        <v>478800</v>
      </c>
      <c r="D29" s="21" t="s">
        <v>139</v>
      </c>
      <c r="F29" s="49">
        <v>79800</v>
      </c>
    </row>
    <row r="30" spans="1:6" ht="31.5" customHeight="1">
      <c r="A30" s="86"/>
      <c r="B30" s="23" t="s">
        <v>140</v>
      </c>
      <c r="C30" s="19">
        <f t="shared" si="0"/>
        <v>210000</v>
      </c>
      <c r="D30" s="21" t="s">
        <v>141</v>
      </c>
      <c r="F30" s="54">
        <v>35000</v>
      </c>
    </row>
    <row r="31" spans="1:6" ht="30.75" customHeight="1">
      <c r="A31" s="71" t="s">
        <v>142</v>
      </c>
      <c r="B31" s="32" t="s">
        <v>143</v>
      </c>
      <c r="C31" s="19">
        <f t="shared" si="0"/>
        <v>15000</v>
      </c>
      <c r="D31" s="21" t="s">
        <v>144</v>
      </c>
      <c r="F31" s="50">
        <v>2500</v>
      </c>
    </row>
    <row r="32" spans="1:6" ht="15">
      <c r="A32" s="71"/>
      <c r="B32" s="33" t="s">
        <v>145</v>
      </c>
      <c r="C32" s="19">
        <f t="shared" si="0"/>
        <v>25200</v>
      </c>
      <c r="D32" s="29" t="s">
        <v>146</v>
      </c>
      <c r="F32" s="51">
        <v>4200</v>
      </c>
    </row>
    <row r="33" spans="1:6" ht="15">
      <c r="A33" s="71" t="s">
        <v>147</v>
      </c>
      <c r="B33" s="30" t="s">
        <v>148</v>
      </c>
      <c r="C33" s="19">
        <f t="shared" si="0"/>
        <v>6000</v>
      </c>
      <c r="D33" s="29" t="s">
        <v>151</v>
      </c>
      <c r="F33" s="51">
        <v>1000</v>
      </c>
    </row>
    <row r="34" spans="1:6" ht="15">
      <c r="A34" s="71"/>
      <c r="B34" s="30" t="s">
        <v>149</v>
      </c>
      <c r="C34" s="19">
        <f t="shared" si="0"/>
        <v>9600</v>
      </c>
      <c r="D34" s="29" t="s">
        <v>152</v>
      </c>
      <c r="F34" s="51">
        <v>1600</v>
      </c>
    </row>
    <row r="35" spans="1:6" ht="15">
      <c r="A35" s="71"/>
      <c r="B35" s="35" t="s">
        <v>150</v>
      </c>
      <c r="C35" s="19">
        <f t="shared" si="0"/>
        <v>0</v>
      </c>
      <c r="D35" s="36" t="s">
        <v>153</v>
      </c>
      <c r="F35" s="55"/>
    </row>
    <row r="36" spans="1:6" ht="15">
      <c r="A36" s="96" t="s">
        <v>154</v>
      </c>
      <c r="B36" s="30" t="s">
        <v>155</v>
      </c>
      <c r="C36" s="19">
        <f>F36*6</f>
        <v>20760</v>
      </c>
      <c r="D36" s="29" t="s">
        <v>157</v>
      </c>
      <c r="F36" s="51">
        <v>3460</v>
      </c>
    </row>
    <row r="37" spans="1:6" ht="15">
      <c r="A37" s="97"/>
      <c r="B37" s="35" t="s">
        <v>156</v>
      </c>
      <c r="C37" s="19">
        <f t="shared" si="0"/>
        <v>11700</v>
      </c>
      <c r="D37" s="36" t="s">
        <v>158</v>
      </c>
      <c r="F37" s="56">
        <v>1950</v>
      </c>
    </row>
    <row r="38" spans="1:6" ht="27.75" customHeight="1">
      <c r="A38" s="71" t="s">
        <v>159</v>
      </c>
      <c r="B38" s="37" t="s">
        <v>160</v>
      </c>
      <c r="C38" s="19">
        <f t="shared" si="0"/>
        <v>541200</v>
      </c>
      <c r="D38" s="98" t="s">
        <v>163</v>
      </c>
      <c r="F38" s="51">
        <v>90200</v>
      </c>
    </row>
    <row r="39" spans="1:6" ht="30">
      <c r="A39" s="71"/>
      <c r="B39" s="37" t="s">
        <v>161</v>
      </c>
      <c r="C39" s="19">
        <f t="shared" si="0"/>
        <v>75000</v>
      </c>
      <c r="D39" s="98"/>
      <c r="F39" s="51">
        <v>12500</v>
      </c>
    </row>
    <row r="40" spans="1:6" ht="15">
      <c r="A40" s="71"/>
      <c r="B40" s="30" t="s">
        <v>162</v>
      </c>
      <c r="C40" s="19">
        <f t="shared" si="0"/>
        <v>300000</v>
      </c>
      <c r="D40" s="98"/>
      <c r="F40" s="51">
        <v>50000</v>
      </c>
    </row>
    <row r="41" spans="1:6" ht="15">
      <c r="A41" s="30" t="s">
        <v>164</v>
      </c>
      <c r="B41" s="30" t="s">
        <v>165</v>
      </c>
      <c r="C41" s="19">
        <f t="shared" si="0"/>
        <v>90000</v>
      </c>
      <c r="D41" s="21" t="s">
        <v>166</v>
      </c>
      <c r="F41" s="51">
        <v>15000</v>
      </c>
    </row>
    <row r="42" spans="1:6" ht="45">
      <c r="A42" s="37" t="s">
        <v>169</v>
      </c>
      <c r="B42" s="30" t="s">
        <v>167</v>
      </c>
      <c r="C42" s="19">
        <f t="shared" si="0"/>
        <v>90000</v>
      </c>
      <c r="D42" s="21" t="s">
        <v>168</v>
      </c>
      <c r="F42" s="51">
        <v>15000</v>
      </c>
    </row>
    <row r="43" spans="1:6" ht="45">
      <c r="A43" s="37" t="s">
        <v>170</v>
      </c>
      <c r="B43" s="30" t="s">
        <v>171</v>
      </c>
      <c r="C43" s="19">
        <f t="shared" si="0"/>
        <v>300000</v>
      </c>
      <c r="D43" s="21" t="s">
        <v>172</v>
      </c>
      <c r="F43" s="51">
        <v>50000</v>
      </c>
    </row>
    <row r="44" ht="15">
      <c r="D44" s="15"/>
    </row>
    <row r="45" ht="15">
      <c r="D45" s="15"/>
    </row>
    <row r="46" ht="15">
      <c r="D46" s="15"/>
    </row>
    <row r="47" ht="15">
      <c r="D47" s="15"/>
    </row>
    <row r="48" ht="15">
      <c r="D48" s="15"/>
    </row>
    <row r="49" ht="15">
      <c r="D49" s="15"/>
    </row>
    <row r="50" ht="15">
      <c r="D50" s="15"/>
    </row>
    <row r="51" ht="15">
      <c r="D51" s="15"/>
    </row>
    <row r="52" ht="15">
      <c r="D52" s="15"/>
    </row>
    <row r="53" ht="15">
      <c r="D53" s="15"/>
    </row>
    <row r="54" ht="15">
      <c r="D54" s="15"/>
    </row>
    <row r="55" ht="15">
      <c r="D55" s="15"/>
    </row>
    <row r="56" ht="15">
      <c r="D56" s="15"/>
    </row>
    <row r="57" ht="15">
      <c r="D57" s="15"/>
    </row>
    <row r="58" ht="15">
      <c r="D58" s="15"/>
    </row>
    <row r="59" ht="15">
      <c r="D59" s="15"/>
    </row>
    <row r="60" ht="15">
      <c r="D60" s="15"/>
    </row>
    <row r="61" ht="15">
      <c r="D61" s="15"/>
    </row>
    <row r="62" ht="15">
      <c r="D62" s="15"/>
    </row>
    <row r="63" ht="15">
      <c r="D63" s="15"/>
    </row>
    <row r="64" ht="15">
      <c r="D64" s="15"/>
    </row>
    <row r="65" ht="15">
      <c r="D65" s="15"/>
    </row>
    <row r="66" ht="15">
      <c r="D66" s="14"/>
    </row>
  </sheetData>
  <sheetProtection/>
  <mergeCells count="13">
    <mergeCell ref="A4:D4"/>
    <mergeCell ref="A5:D5"/>
    <mergeCell ref="A6:D6"/>
    <mergeCell ref="A33:A35"/>
    <mergeCell ref="A36:A37"/>
    <mergeCell ref="D38:D40"/>
    <mergeCell ref="A38:A40"/>
    <mergeCell ref="A9:A14"/>
    <mergeCell ref="A15:A20"/>
    <mergeCell ref="A21:A24"/>
    <mergeCell ref="A28:A30"/>
    <mergeCell ref="A31:A32"/>
    <mergeCell ref="A25:A26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H28" sqref="H28"/>
    </sheetView>
  </sheetViews>
  <sheetFormatPr defaultColWidth="9.140625" defaultRowHeight="15"/>
  <cols>
    <col min="1" max="1" width="12.140625" style="0" customWidth="1"/>
    <col min="2" max="8" width="10.57421875" style="0" customWidth="1"/>
  </cols>
  <sheetData>
    <row r="1" ht="15">
      <c r="A1" s="8" t="s">
        <v>0</v>
      </c>
    </row>
    <row r="2" ht="15">
      <c r="A2" s="8" t="s">
        <v>1</v>
      </c>
    </row>
    <row r="3" ht="15">
      <c r="A3" s="8" t="s">
        <v>2</v>
      </c>
    </row>
    <row r="5" spans="1:8" ht="15">
      <c r="A5" s="87" t="s">
        <v>16</v>
      </c>
      <c r="B5" s="87"/>
      <c r="C5" s="87"/>
      <c r="D5" s="87"/>
      <c r="E5" s="87"/>
      <c r="F5" s="87"/>
      <c r="G5" s="87"/>
      <c r="H5" s="87"/>
    </row>
    <row r="6" spans="1:8" ht="15">
      <c r="A6" s="87" t="s">
        <v>205</v>
      </c>
      <c r="B6" s="87"/>
      <c r="C6" s="87"/>
      <c r="D6" s="87"/>
      <c r="E6" s="87"/>
      <c r="F6" s="87"/>
      <c r="G6" s="87"/>
      <c r="H6" s="87"/>
    </row>
    <row r="7" spans="1:8" ht="15">
      <c r="A7" s="87" t="s">
        <v>4</v>
      </c>
      <c r="B7" s="87"/>
      <c r="C7" s="87"/>
      <c r="D7" s="87"/>
      <c r="E7" s="87"/>
      <c r="F7" s="87"/>
      <c r="G7" s="87"/>
      <c r="H7" s="87"/>
    </row>
    <row r="8" spans="1:8" ht="15">
      <c r="A8" s="87" t="s">
        <v>3</v>
      </c>
      <c r="B8" s="87"/>
      <c r="C8" s="87"/>
      <c r="D8" s="87"/>
      <c r="E8" s="87"/>
      <c r="F8" s="87"/>
      <c r="G8" s="87"/>
      <c r="H8" s="87"/>
    </row>
    <row r="10" ht="15">
      <c r="A10" t="s">
        <v>5</v>
      </c>
    </row>
    <row r="12" spans="1:8" s="9" customFormat="1" ht="30">
      <c r="A12" s="12" t="s">
        <v>202</v>
      </c>
      <c r="B12" s="10">
        <v>6</v>
      </c>
      <c r="C12" s="10">
        <v>9</v>
      </c>
      <c r="D12" s="10">
        <v>12</v>
      </c>
      <c r="E12" s="10">
        <v>15</v>
      </c>
      <c r="F12" s="10">
        <v>18</v>
      </c>
      <c r="G12" s="10">
        <v>21</v>
      </c>
      <c r="H12" s="10">
        <v>24</v>
      </c>
    </row>
    <row r="13" spans="1:8" ht="15">
      <c r="A13" s="10">
        <v>20</v>
      </c>
      <c r="B13" s="31">
        <f>6*690000</f>
        <v>4140000</v>
      </c>
      <c r="C13" s="30"/>
      <c r="D13" s="30"/>
      <c r="E13" s="30"/>
      <c r="F13" s="30"/>
      <c r="G13" s="30"/>
      <c r="H13" s="30"/>
    </row>
    <row r="14" spans="1:8" ht="15">
      <c r="A14" s="10">
        <v>30</v>
      </c>
      <c r="B14" s="30"/>
      <c r="C14" s="31">
        <f>6*855000</f>
        <v>5130000</v>
      </c>
      <c r="D14" s="31">
        <f>6*1185000</f>
        <v>7110000</v>
      </c>
      <c r="E14" s="31">
        <f>6*1355000</f>
        <v>8130000</v>
      </c>
      <c r="F14" s="30"/>
      <c r="G14" s="30"/>
      <c r="H14" s="30"/>
    </row>
    <row r="15" spans="1:8" ht="15">
      <c r="A15" s="10">
        <v>40</v>
      </c>
      <c r="B15" s="30"/>
      <c r="C15" s="30"/>
      <c r="D15" s="42">
        <f>6*1185000</f>
        <v>7110000</v>
      </c>
      <c r="E15" s="31">
        <f>6*1355000</f>
        <v>8130000</v>
      </c>
      <c r="F15" s="31">
        <f>6*1530000</f>
        <v>9180000</v>
      </c>
      <c r="G15" s="30"/>
      <c r="H15" s="30"/>
    </row>
    <row r="16" spans="1:8" ht="15">
      <c r="A16" s="43">
        <v>60</v>
      </c>
      <c r="B16" s="30"/>
      <c r="C16" s="30"/>
      <c r="D16" s="30"/>
      <c r="E16" s="31">
        <f>6*1355000</f>
        <v>8130000</v>
      </c>
      <c r="F16" s="42">
        <f>6*1530000</f>
        <v>9180000</v>
      </c>
      <c r="G16" s="31">
        <f>6*1890000</f>
        <v>11340000</v>
      </c>
      <c r="H16" s="41">
        <f>6*1980000</f>
        <v>11880000</v>
      </c>
    </row>
    <row r="17" spans="1:8" ht="15">
      <c r="A17" s="43">
        <v>80</v>
      </c>
      <c r="B17" s="30"/>
      <c r="C17" s="30"/>
      <c r="D17" s="30"/>
      <c r="E17" s="30"/>
      <c r="F17" s="31">
        <f>6*1530000</f>
        <v>9180000</v>
      </c>
      <c r="G17" s="31">
        <f>6*1890000</f>
        <v>11340000</v>
      </c>
      <c r="H17" s="31">
        <f>6*1920000</f>
        <v>11520000</v>
      </c>
    </row>
    <row r="18" spans="1:8" ht="15">
      <c r="A18" s="43">
        <v>80</v>
      </c>
      <c r="B18" s="30"/>
      <c r="C18" s="30"/>
      <c r="D18" s="30"/>
      <c r="E18" s="30"/>
      <c r="F18" s="30"/>
      <c r="G18" s="30"/>
      <c r="H18" s="41">
        <f>6*2050000</f>
        <v>12300000</v>
      </c>
    </row>
    <row r="20" ht="15">
      <c r="A20" t="s">
        <v>6</v>
      </c>
    </row>
    <row r="22" spans="1:8" ht="30">
      <c r="A22" s="12" t="s">
        <v>202</v>
      </c>
      <c r="B22" s="10">
        <v>6</v>
      </c>
      <c r="C22" s="10">
        <v>9</v>
      </c>
      <c r="D22" s="10">
        <v>12</v>
      </c>
      <c r="E22" s="10">
        <v>15</v>
      </c>
      <c r="F22" s="10">
        <v>18</v>
      </c>
      <c r="G22" s="10">
        <v>21</v>
      </c>
      <c r="H22" s="10">
        <v>24</v>
      </c>
    </row>
    <row r="23" spans="1:8" ht="15">
      <c r="A23" s="10">
        <v>20</v>
      </c>
      <c r="B23" s="31"/>
      <c r="C23" s="30"/>
      <c r="D23" s="30"/>
      <c r="E23" s="30"/>
      <c r="F23" s="30"/>
      <c r="G23" s="30"/>
      <c r="H23" s="30"/>
    </row>
    <row r="24" spans="1:8" ht="15">
      <c r="A24" s="10">
        <v>30</v>
      </c>
      <c r="B24" s="30"/>
      <c r="C24" s="31"/>
      <c r="D24" s="31"/>
      <c r="E24" s="31"/>
      <c r="F24" s="30"/>
      <c r="G24" s="30"/>
      <c r="H24" s="30"/>
    </row>
    <row r="25" spans="1:8" ht="15">
      <c r="A25" s="10">
        <v>40</v>
      </c>
      <c r="B25" s="30"/>
      <c r="C25" s="30"/>
      <c r="D25" s="42">
        <f>6*1090000</f>
        <v>6540000</v>
      </c>
      <c r="E25" s="44"/>
      <c r="F25" s="42">
        <f>6*1480000</f>
        <v>8880000</v>
      </c>
      <c r="G25" s="30"/>
      <c r="H25" s="30"/>
    </row>
    <row r="26" spans="1:8" ht="15">
      <c r="A26" s="43">
        <v>60</v>
      </c>
      <c r="B26" s="30"/>
      <c r="C26" s="30"/>
      <c r="D26" s="40"/>
      <c r="E26" s="44"/>
      <c r="F26" s="42">
        <f>6*1480000</f>
        <v>8880000</v>
      </c>
      <c r="G26" s="31"/>
      <c r="H26" s="41"/>
    </row>
    <row r="27" spans="1:8" ht="15">
      <c r="A27" s="43">
        <v>80</v>
      </c>
      <c r="B27" s="30"/>
      <c r="C27" s="30"/>
      <c r="D27" s="40"/>
      <c r="E27" s="40"/>
      <c r="F27" s="44"/>
      <c r="G27" s="31"/>
      <c r="H27" s="42">
        <f>6*2080000</f>
        <v>12480000</v>
      </c>
    </row>
    <row r="29" spans="1:2" ht="15">
      <c r="A29" s="45"/>
      <c r="B29" t="s">
        <v>204</v>
      </c>
    </row>
    <row r="31" spans="1:2" ht="15">
      <c r="A31" s="46" t="s">
        <v>203</v>
      </c>
      <c r="B31" t="s">
        <v>7</v>
      </c>
    </row>
    <row r="34" spans="1:8" ht="15">
      <c r="A34" s="102" t="s">
        <v>8</v>
      </c>
      <c r="B34" s="102"/>
      <c r="C34" s="102"/>
      <c r="D34" s="102"/>
      <c r="E34" s="102"/>
      <c r="F34" s="102"/>
      <c r="G34" s="102"/>
      <c r="H34" s="102"/>
    </row>
    <row r="35" spans="1:8" ht="15">
      <c r="A35" s="47" t="s">
        <v>9</v>
      </c>
      <c r="B35" s="103" t="s">
        <v>10</v>
      </c>
      <c r="C35" s="103"/>
      <c r="D35" s="103"/>
      <c r="E35" s="103" t="s">
        <v>11</v>
      </c>
      <c r="F35" s="103"/>
      <c r="G35" s="103" t="s">
        <v>12</v>
      </c>
      <c r="H35" s="103"/>
    </row>
    <row r="36" spans="1:8" ht="45">
      <c r="A36" s="37" t="s">
        <v>13</v>
      </c>
      <c r="B36" s="71" t="s">
        <v>14</v>
      </c>
      <c r="C36" s="71"/>
      <c r="D36" s="71"/>
      <c r="E36" s="100">
        <v>48300</v>
      </c>
      <c r="F36" s="101"/>
      <c r="G36" s="101" t="s">
        <v>15</v>
      </c>
      <c r="H36" s="101"/>
    </row>
  </sheetData>
  <sheetProtection/>
  <mergeCells count="11">
    <mergeCell ref="G35:H35"/>
    <mergeCell ref="E36:F36"/>
    <mergeCell ref="G36:H36"/>
    <mergeCell ref="B36:D36"/>
    <mergeCell ref="A8:H8"/>
    <mergeCell ref="A6:H6"/>
    <mergeCell ref="A5:H5"/>
    <mergeCell ref="A7:H7"/>
    <mergeCell ref="A34:H34"/>
    <mergeCell ref="B35:D35"/>
    <mergeCell ref="E35:F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2017-01-19T05:48:10Z</dcterms:modified>
  <cp:category/>
  <cp:version/>
  <cp:contentType/>
  <cp:contentStatus/>
</cp:coreProperties>
</file>